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12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<sst xmlns="http://schemas.openxmlformats.org/spreadsheetml/2006/main" count="880" uniqueCount="488">
  <si>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</si>
  <si>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</si>
  <si>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</si>
  <si>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</si>
  <si>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</si>
  <si>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</si>
  <si>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</si>
  <si>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</si>
  <si>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</si>
  <si>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</si>
  <si>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</si>
  <si>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</si>
  <si>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</si>
  <si>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</si>
  <si>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</si>
  <si>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</si>
  <si>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</si>
  <si>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</si>
  <si>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</si>
  <si>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</si>
  <si>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</si>
  <si>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</si>
  <si>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</si>
  <si>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</si>
  <si>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</si>
  <si>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</si>
  <si>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</si>
  <si>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</si>
  <si>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</si>
  <si>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</si>
  <si>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</si>
  <si>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</si>
  <si>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</si>
  <si>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</si>
  <si>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</si>
  <si>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</si>
  <si>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</si>
  <si>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</si>
  <si>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</si>
  <si>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</si>
  <si>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</si>
  <si>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</si>
  <si>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</si>
  <si>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</si>
  <si>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</si>
  <si>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</si>
  <si>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</si>
  <si>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</si>
  <si>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</si>
  <si>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720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</si>
  <si>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</si>
  <si>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</si>
  <si>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</si>
  <si>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</si>
  <si>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</si>
  <si>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</si>
  <si>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</si>
  <si>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</si>
  <si>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</si>
  <si>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</si>
  <si>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</si>
  <si>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</si>
  <si>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</si>
  <si>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</si>
  <si>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</si>
  <si>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</si>
  <si>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</si>
  <si>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</si>
  <si>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</si>
  <si>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05036000200500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</si>
  <si>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</si>
  <si>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</si>
  <si>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</si>
  <si>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</si>
  <si>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</si>
  <si>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</si>
  <si>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</si>
  <si>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</si>
  <si>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</si>
  <si>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</si>
  <si>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</si>
  <si>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</si>
  <si>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</si>
  <si>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</si>
  <si>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</si>
  <si>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</si>
  <si>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</si>
  <si>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</si>
  <si>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</si>
  <si>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</si>
  <si>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</si>
  <si>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</si>
  <si>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</si>
  <si>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</si>
  <si>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</si>
  <si>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</si>
  <si>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</si>
  <si>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</si>
  <si>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</si>
  <si>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Макаричская сельская администрация</t>
  </si>
  <si>
    <t>04118046</t>
  </si>
  <si>
    <t>Макаричское сельское поселение</t>
  </si>
  <si>
    <t>00085000000000000000</t>
  </si>
  <si>
    <t>18210000000000000000</t>
  </si>
  <si>
    <t>18210100000000000000</t>
  </si>
  <si>
    <t>18210102000010000110</t>
  </si>
  <si>
    <t>18210600000000000000</t>
  </si>
  <si>
    <t>18210601000000000110</t>
  </si>
  <si>
    <t>18210601030100000110</t>
  </si>
  <si>
    <t>18210606000000000110</t>
  </si>
  <si>
    <t>00811100000000000000</t>
  </si>
  <si>
    <t>00811105000000000120</t>
  </si>
  <si>
    <t>Доходы от сдачи в аренду имущества, находящегося а оперативном управлении органов государственной власти, органовместного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</si>
  <si>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00511105030000000120</t>
  </si>
  <si>
    <t>Доходы от сдачи в аренду имущества, находящегося а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</si>
  <si>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00811400000000000000</t>
  </si>
  <si>
    <t>00811406000000000430</t>
  </si>
  <si>
    <t>00811406010000000430</t>
  </si>
  <si>
    <t>00511700000000000000</t>
  </si>
  <si>
    <t>00520000000000000000</t>
  </si>
  <si>
    <t>00520200000000000000</t>
  </si>
  <si>
    <t>00520201000000000151</t>
  </si>
  <si>
    <t>00520201001000000151</t>
  </si>
  <si>
    <t>00520201001100000151</t>
  </si>
  <si>
    <t>00520201003000000151</t>
  </si>
  <si>
    <t>00520201003100000151</t>
  </si>
  <si>
    <t>00520202000000000151</t>
  </si>
  <si>
    <t>00520202999000000151</t>
  </si>
  <si>
    <t>00520202999100000151</t>
  </si>
  <si>
    <t>00520203000000000151</t>
  </si>
  <si>
    <t>00520203015000000151</t>
  </si>
  <si>
    <t>00520203015100000151</t>
  </si>
  <si>
    <t>00520203024000000151</t>
  </si>
  <si>
    <t>00520203024100000151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</si>
  <si>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</si>
  <si>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</si>
  <si>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</si>
  <si>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</si>
  <si>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00596000000000000000</t>
  </si>
  <si>
    <t>00501000000000000000</t>
  </si>
  <si>
    <t>00501040020400500222</t>
  </si>
  <si>
    <t>00501040020400500225</t>
  </si>
  <si>
    <t>00501040020401500212</t>
  </si>
  <si>
    <t>00502000000000000000</t>
  </si>
  <si>
    <t>00503000000000000000</t>
  </si>
  <si>
    <t>00501045310214500220</t>
  </si>
  <si>
    <t>00501045310214500222</t>
  </si>
  <si>
    <t>00501045310214500226</t>
  </si>
  <si>
    <t>00501045310214500300</t>
  </si>
  <si>
    <t>00501045310214500310</t>
  </si>
  <si>
    <t>00501045310214500340</t>
  </si>
  <si>
    <t xml:space="preserve">  Итого расходов по 01045310221500</t>
  </si>
  <si>
    <t>00501045310221500000</t>
  </si>
  <si>
    <t>00501045310221500200</t>
  </si>
  <si>
    <t>00501045310221500290</t>
  </si>
  <si>
    <t xml:space="preserve">  Итого расходов по 01040020800500</t>
  </si>
  <si>
    <t>00501040020800500000</t>
  </si>
  <si>
    <t>00501040020800500200</t>
  </si>
  <si>
    <t>00501040020800500210</t>
  </si>
  <si>
    <t>00501040020800500211</t>
  </si>
  <si>
    <t>00501040020800500213</t>
  </si>
  <si>
    <t>00502030013601500220</t>
  </si>
  <si>
    <t>00502030013601500226</t>
  </si>
  <si>
    <t>00505000000000000000</t>
  </si>
  <si>
    <t>00505036000200500000</t>
  </si>
  <si>
    <t>00505036000200500200</t>
  </si>
  <si>
    <t>00505036000200500220</t>
  </si>
  <si>
    <t>00505036000200500225</t>
  </si>
  <si>
    <t>00505036000500500300</t>
  </si>
  <si>
    <t>00505036000500500340</t>
  </si>
  <si>
    <t>00508000000000000000</t>
  </si>
  <si>
    <t>00508014409900001210</t>
  </si>
  <si>
    <t>00508014409900001212</t>
  </si>
  <si>
    <t>00508014409900001220</t>
  </si>
  <si>
    <t>00508014409900001222</t>
  </si>
  <si>
    <t>00508014409900001300</t>
  </si>
  <si>
    <t>00508014409900001310</t>
  </si>
  <si>
    <t>00508014429900001200</t>
  </si>
  <si>
    <t>00508014429900001210</t>
  </si>
  <si>
    <t>00508014429900001220</t>
  </si>
  <si>
    <t>00508014429900001290</t>
  </si>
  <si>
    <t>00508014429900001300</t>
  </si>
  <si>
    <t>00508015310210001000</t>
  </si>
  <si>
    <t>00508015310210001200</t>
  </si>
  <si>
    <t>00508015310210001210</t>
  </si>
  <si>
    <t>00508015310210001211</t>
  </si>
  <si>
    <t>00508015310212001200</t>
  </si>
  <si>
    <t>00508015310212001210</t>
  </si>
  <si>
    <t>00579000000000000000</t>
  </si>
  <si>
    <t>00508015310221001000</t>
  </si>
  <si>
    <t>00508015310221001200</t>
  </si>
  <si>
    <t>00590000000000000000</t>
  </si>
  <si>
    <t>Н.И.Довыденко</t>
  </si>
  <si>
    <t>00511105035100000120</t>
  </si>
  <si>
    <t>Работы, услуги по содержанию имущества</t>
  </si>
  <si>
    <t xml:space="preserve">  Итого расходов по 01040020401500</t>
  </si>
  <si>
    <t>00501040020401500000</t>
  </si>
  <si>
    <t>00501040020401500200</t>
  </si>
  <si>
    <t>00501040020401500210</t>
  </si>
  <si>
    <t>00501040020401500211</t>
  </si>
  <si>
    <t>00501040020401500213</t>
  </si>
  <si>
    <t>Увеличение стоимости основных средств</t>
  </si>
  <si>
    <t>005</t>
  </si>
  <si>
    <t>Иные межбюджетные трансферты</t>
  </si>
  <si>
    <t>00520204000000000151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</si>
  <si>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</si>
  <si>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00520204029100000151</t>
  </si>
  <si>
    <t>НАЦИОНАЛЬНАЯ ЭКОНОМИКА</t>
  </si>
  <si>
    <t>00504000000000000000</t>
  </si>
  <si>
    <t>Расходы</t>
  </si>
  <si>
    <t>Невыясненные поступления,зачисляемые в бюджеты поселения</t>
  </si>
  <si>
    <t>00511701050100000180</t>
  </si>
  <si>
    <t>00505036000500500310</t>
  </si>
  <si>
    <t>ГОСУДАРСТВЕННАЯ ПОШЛИНА</t>
  </si>
  <si>
    <t>00510800000000000000</t>
  </si>
  <si>
    <t>Государственная пошлина за совершение нотариальных действий (за исключением действий, совершаемых консульскимиучреждениями Российской Федерации)</t>
  </si>
  <si>
    <t>00510804000010000110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</si>
  <si>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Заканодательными актами Российской Федерации на совершение нотариальных действий</t>
  </si>
  <si>
    <t>00510804020010000110</t>
  </si>
  <si>
    <t>Долгосрочная целевая программа "Культура Брянщины" (2011-2015 годы)</t>
  </si>
  <si>
    <t>0050801922110000000</t>
  </si>
  <si>
    <t>00508019221100001200</t>
  </si>
  <si>
    <t>00508019221100001226</t>
  </si>
  <si>
    <t>00508019221100001000</t>
  </si>
  <si>
    <t>18210503010010000110</t>
  </si>
  <si>
    <t>00811105013000000120</t>
  </si>
  <si>
    <t>00811105013100000120</t>
  </si>
  <si>
    <t>18210102010011000110</t>
  </si>
  <si>
    <t>18210102010010000110</t>
  </si>
  <si>
    <t xml:space="preserve">  Итого расходов по 01020020300120</t>
  </si>
  <si>
    <t>Перечисление другим бюджетам бюджетной системы РФ</t>
  </si>
  <si>
    <t>00501110700500870200</t>
  </si>
  <si>
    <t xml:space="preserve">  Итого расходов по     04093150000</t>
  </si>
  <si>
    <t>00504093150000000000</t>
  </si>
  <si>
    <t>00504093150120240000</t>
  </si>
  <si>
    <t>00504093150120240225</t>
  </si>
  <si>
    <t xml:space="preserve">  Итого расходов по 04123380000240</t>
  </si>
  <si>
    <t>00504123380000240000</t>
  </si>
  <si>
    <t>00504123380000240200</t>
  </si>
  <si>
    <t xml:space="preserve">Безвозмездные перечисления государственным и муниципальным организациям </t>
  </si>
  <si>
    <t>00508014409900611241</t>
  </si>
  <si>
    <t>00508014409900611200</t>
  </si>
  <si>
    <t>00508014409900611241(211)</t>
  </si>
  <si>
    <t>00508014409900611241(213)</t>
  </si>
  <si>
    <t>Налог на доходы физических лиц с доходов, источником которых является налоговый агент, за исключением и уплата налога осуществляются в соответствии со статьями 227,227 и 228 Налогового кодекса Российской Федерации</t>
  </si>
  <si>
    <t>00504090000000000000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</si>
  <si>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</si>
  <si>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</si>
  <si>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00504093150110240000</t>
  </si>
  <si>
    <t>00504093150110240225</t>
  </si>
  <si>
    <t>00508014409900611241(22505)</t>
  </si>
  <si>
    <t>00508014409900611241(29005)</t>
  </si>
  <si>
    <t>00508014409900611241(34005)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</si>
  <si>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</si>
  <si>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00811406013100000430</t>
  </si>
  <si>
    <t xml:space="preserve">  Итого расходов по 01065210631540</t>
  </si>
  <si>
    <t>00501065210631540000</t>
  </si>
  <si>
    <t>00501065210631540200</t>
  </si>
  <si>
    <t>00501065210631540251</t>
  </si>
  <si>
    <t>00504093150121240000</t>
  </si>
  <si>
    <t>00504093150121240225</t>
  </si>
  <si>
    <t>Доплата к пенсиям, дополнительное пенсионное обеспечение</t>
  </si>
  <si>
    <t>00501040020400240310</t>
  </si>
  <si>
    <t>00508014409900611241(31005)</t>
  </si>
  <si>
    <t xml:space="preserve">  КУЛЬТУРА,  КИНЕМАТОГРАФИЯ</t>
  </si>
  <si>
    <t>Содержание и ремонт автомобильных дорог общего пользования местного значения за счет средств областного бюджета</t>
  </si>
  <si>
    <t>Содержание и ремонт автомобильных дорог общего пользования местного значения за счет средств местного бюджета</t>
  </si>
  <si>
    <t>Изменение остатков средств на счетах по учету средств бюджета</t>
  </si>
  <si>
    <t>00501050000000000000</t>
  </si>
  <si>
    <t xml:space="preserve">  Увеличение остатков средств  бюджетов</t>
  </si>
  <si>
    <t>00501050000000000500</t>
  </si>
  <si>
    <t xml:space="preserve">  Уменьшение остатков средств  бюджетов</t>
  </si>
  <si>
    <t>00501050000000000600</t>
  </si>
  <si>
    <t xml:space="preserve">  Увеличение прочих остатков средств  бюджетов</t>
  </si>
  <si>
    <t>00501050200000000500</t>
  </si>
  <si>
    <t xml:space="preserve">  Увеличение прочих  остатков денежных средств  бюджетов</t>
  </si>
  <si>
    <t>00501050201000000510</t>
  </si>
  <si>
    <t xml:space="preserve">  Увеличение прочих  остатков денежных средств  бюджетов поселений</t>
  </si>
  <si>
    <t>00501050201100000510</t>
  </si>
  <si>
    <t>Уменьшение прочих остатков средств  бюджетов</t>
  </si>
  <si>
    <t>00501050200000000600</t>
  </si>
  <si>
    <t>Уменьшение прочих остатков средств  денежных бюджетов</t>
  </si>
  <si>
    <t>00501050201000000610</t>
  </si>
  <si>
    <t>Уменьшение  прочих  остатков денежных средств  бюджетов поселений</t>
  </si>
  <si>
    <t>00501050201100000610</t>
  </si>
  <si>
    <t>00508014429900611241(31005)</t>
  </si>
  <si>
    <t>Жилищно-коммунальное хозяйство</t>
  </si>
  <si>
    <t>НАЛОГИ НА ТОВАРЫ (РАБОТЫ,УСЛУГИ), РЕАЛИЗУЕМЫЕ НА ТЕРРИТОРИИ РОССИЙСКОЙ ФЕДЕРАЦИИ</t>
  </si>
  <si>
    <t>18210300000000000000</t>
  </si>
  <si>
    <t>Акцизы по подакцизным товарам (продукции), производимым на территории Российской Федерации</t>
  </si>
  <si>
    <t>18210302000010000110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</si>
  <si>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</si>
  <si>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18210302230010000110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</si>
  <si>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</t>
  </si>
  <si>
    <t>18210302240010000110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</si>
  <si>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</si>
  <si>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18210302250010000110</t>
  </si>
  <si>
    <t>Доходы от уплаты акцизов на прямогонный бензин, подлежащие распределению между бюджетами субъектовРоссийской Федерации и местными бюджетами с учетом установленных дифференцированных нормативов отчислений в местные бюджеты</t>
  </si>
  <si>
    <t>18210302260010000110</t>
  </si>
  <si>
    <t>00511714000000000180</t>
  </si>
  <si>
    <t>00511714030100000180</t>
  </si>
  <si>
    <t>00508014409900611241(22305)</t>
  </si>
  <si>
    <t>00508014409900611241(22605)</t>
  </si>
  <si>
    <t>00508014450000611241</t>
  </si>
  <si>
    <t>00508014450000611241(21105)</t>
  </si>
  <si>
    <t>00508014450000611241(21305)</t>
  </si>
  <si>
    <t>00508014450000611241(22605)</t>
  </si>
  <si>
    <t>00508014450000611241(22305)</t>
  </si>
  <si>
    <t>00508014450000611241(22505)</t>
  </si>
  <si>
    <t>00508014450000611241(29005)</t>
  </si>
  <si>
    <t>00508014450000611241(34005)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</si>
  <si>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Федерациии</t>
  </si>
  <si>
    <t>18210102030010000110</t>
  </si>
  <si>
    <t>00504093150111240310</t>
  </si>
  <si>
    <t>Единый сельскохозяйственный налог (за налоговые периоды, истекшие до 1 января 2011 года)</t>
  </si>
  <si>
    <t>18210503020010000110</t>
  </si>
  <si>
    <t>00520204014100000151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</si>
  <si>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</si>
  <si>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00502030905118240310(365)</t>
  </si>
  <si>
    <t xml:space="preserve">         по ОКТМО</t>
  </si>
  <si>
    <t>15634440</t>
  </si>
  <si>
    <t>Средства самообложения граждан</t>
  </si>
  <si>
    <t>Иные межбюджетные трансферты бюджетам муниципальных районов на осуществление передаваемых полномочий по решению отдельных вопросов местного значения поселений в сфере культуры</t>
  </si>
  <si>
    <t>Иные межбюджетные трансферты бюджетам муниципальных районов на осуществление передаваемых полномочий по предоставлению мер социальной поддержки по оплате жилья и коммунальных услуг отдельным категориям граждан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</si>
  <si>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</si>
  <si>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</si>
  <si>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18210606030000000110</t>
  </si>
  <si>
    <t>18210606033100000110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</si>
  <si>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</si>
  <si>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</si>
  <si>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</si>
  <si>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</si>
  <si>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Средства самообложения граждан, зачисляемые в бюджеты сельских поселения</t>
  </si>
  <si>
    <t xml:space="preserve">  Дотации бюджетам сельских поселений на выравнивание бюджетной обеспеченности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</si>
  <si>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</si>
  <si>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</si>
  <si>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</si>
  <si>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00504093150111244000</t>
  </si>
  <si>
    <t>00504093150111244225</t>
  </si>
  <si>
    <t>00501020020300121000</t>
  </si>
  <si>
    <t>00501040020400121200</t>
  </si>
  <si>
    <t>00501040020400244300</t>
  </si>
  <si>
    <t>00502030905118121200</t>
  </si>
  <si>
    <t>00503107952000244300</t>
  </si>
  <si>
    <t>00505036000100244200</t>
  </si>
  <si>
    <t>00505036000100244220</t>
  </si>
  <si>
    <t>00505036000500244200</t>
  </si>
  <si>
    <t>00505036000500244220</t>
  </si>
  <si>
    <t>00505036000500244300</t>
  </si>
  <si>
    <t>00505036000500244310</t>
  </si>
  <si>
    <t xml:space="preserve">  Итого расходов по 05026000100244</t>
  </si>
  <si>
    <t>00505023440000244000</t>
  </si>
  <si>
    <t>00505023440000244226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</si>
  <si>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</si>
  <si>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</si>
  <si>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С.В.Ляхов</t>
  </si>
  <si>
    <t>00501020000020300121</t>
  </si>
  <si>
    <t>Фонд оплаты труда государственных (муниципальных) органов</t>
  </si>
  <si>
    <t xml:space="preserve">  Заработная плата(текущие расходы)</t>
  </si>
  <si>
    <t>00501020000020300121(12110)</t>
  </si>
  <si>
    <t xml:space="preserve">  Заработная плата(кредиторская задолженность)</t>
  </si>
  <si>
    <t>00501020000020300121(22110)</t>
  </si>
  <si>
    <t>00501020000020300120</t>
  </si>
  <si>
    <t xml:space="preserve">  Итого расходов по 01040000020300000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</si>
  <si>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</si>
  <si>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00501020000020300129</t>
  </si>
  <si>
    <t xml:space="preserve">  Начисления на выплаты по оплате труда(текущие расходы)</t>
  </si>
  <si>
    <t>00501020000020300129(12130)</t>
  </si>
  <si>
    <t xml:space="preserve">  Начисления на выплаты по оплате труда(кредиторская задолженность)</t>
  </si>
  <si>
    <t>00501020000020300129(22130)</t>
  </si>
  <si>
    <t xml:space="preserve">  Итого расходов по 01040000020400000</t>
  </si>
  <si>
    <t>00501040000020400000</t>
  </si>
  <si>
    <t>00501040000020400121</t>
  </si>
  <si>
    <t>00501040000020400121(12110)</t>
  </si>
  <si>
    <t>00501040000020400121(22110)</t>
  </si>
  <si>
    <t>00501040000020400129</t>
  </si>
  <si>
    <t xml:space="preserve">  Начисления на выплаты по оплате труда (текущие расходы)</t>
  </si>
  <si>
    <t>00501040000020400129(12130)</t>
  </si>
  <si>
    <t>00501040000020400129(22130)</t>
  </si>
  <si>
    <t>Прочая закупка товаров, работ и услуг для обеспечения государственных (муниципальных) нужд</t>
  </si>
  <si>
    <t>00501040000020400244</t>
  </si>
  <si>
    <t xml:space="preserve">  Услуги связи (текущие расходы)</t>
  </si>
  <si>
    <t>00501040000020400244(12210)</t>
  </si>
  <si>
    <t xml:space="preserve">  Услуги связи (кредиторская задолженность)</t>
  </si>
  <si>
    <t>00501040000020400244(22210)</t>
  </si>
  <si>
    <t xml:space="preserve">  Коммунальные услуги (текущие расходы)</t>
  </si>
  <si>
    <t>00501040000020400244(12230)</t>
  </si>
  <si>
    <t xml:space="preserve">  Коммунальные услуги (кредиторская задолженность)</t>
  </si>
  <si>
    <t>00501040000020400244(22230)</t>
  </si>
  <si>
    <t>Работы, услуги по содержанию имущества (текущие расходы)</t>
  </si>
  <si>
    <t>00501040000020400244(12250)</t>
  </si>
  <si>
    <t>Работы, услуги по содержанию имущества (кредиторская задолженность)</t>
  </si>
  <si>
    <t>00501040000020400244(22250)</t>
  </si>
  <si>
    <t xml:space="preserve">  Прочие работы, услуги (текущие расходы)</t>
  </si>
  <si>
    <t>00501040000020400244(12260)</t>
  </si>
  <si>
    <t xml:space="preserve">  Прочие работы, услуги (кредиторская задолженность)</t>
  </si>
  <si>
    <t>00501040000020400244(22260)</t>
  </si>
  <si>
    <t>00501040000020400244(12901)</t>
  </si>
  <si>
    <t xml:space="preserve">  Прочие расходы (кроме уплаты налогов) (текущие расходы)</t>
  </si>
  <si>
    <t xml:space="preserve">  Прочие расходы (кроме уплаты налогов) (кредиторская задолженность)</t>
  </si>
  <si>
    <t>00501040000020400244(22901)</t>
  </si>
  <si>
    <t xml:space="preserve">  Увеличение стоимости материальных запасов (текущие расходы)</t>
  </si>
  <si>
    <t>00501040000020400244(13400)</t>
  </si>
  <si>
    <t xml:space="preserve">  Увеличение стоимости материальных запасов (кредиторская задолженность)</t>
  </si>
  <si>
    <t>00501040000020400244(23400)</t>
  </si>
  <si>
    <t>00501040000020400851</t>
  </si>
  <si>
    <t>Уплата налога на имущество организаций и земельного налога</t>
  </si>
  <si>
    <t>Уплата налогов (текущие расходы)</t>
  </si>
  <si>
    <t>00501040000020400851(12902)</t>
  </si>
  <si>
    <t>Уплата прочих налогов, сборов и иных обязательных платежей</t>
  </si>
  <si>
    <t>00501040000020400852</t>
  </si>
  <si>
    <t>00501040000020400852(12902)</t>
  </si>
  <si>
    <t>00501060005210631540</t>
  </si>
  <si>
    <t>00501060005210631540(12510)</t>
  </si>
  <si>
    <t>Резервные средства</t>
  </si>
  <si>
    <t>00501110000700500870</t>
  </si>
  <si>
    <t>00501110000700500870(12901)</t>
  </si>
  <si>
    <t>00501130000030000244</t>
  </si>
  <si>
    <t>Уплата налогов (кредиторская задолженность)</t>
  </si>
  <si>
    <t>00501130000030000851(22902)</t>
  </si>
  <si>
    <t>00502030901251180121</t>
  </si>
  <si>
    <t>00502030901251180121(365)</t>
  </si>
  <si>
    <t>00502030901251180129</t>
  </si>
  <si>
    <t>00502030901251180129(365)</t>
  </si>
  <si>
    <t>00502030901251180244</t>
  </si>
  <si>
    <t>00502030901251180244(365)</t>
  </si>
  <si>
    <t>00503100007952000244</t>
  </si>
  <si>
    <t>00503100007952000244(13400)</t>
  </si>
  <si>
    <t>00505030006000100244</t>
  </si>
  <si>
    <t>00505030006000100244(12230)</t>
  </si>
  <si>
    <t xml:space="preserve">  Коммунальные услуги(текущие расходы)</t>
  </si>
  <si>
    <t>00505030006000500244</t>
  </si>
  <si>
    <t>00505030006000500244(12250)</t>
  </si>
  <si>
    <t xml:space="preserve">  Работы, услуги по содержанию имущества(текущие расходы)</t>
  </si>
  <si>
    <t xml:space="preserve">  Работы, услуги по содержанию имущества(кредиторская задолженность)</t>
  </si>
  <si>
    <t>00505030006000500244(22250)</t>
  </si>
  <si>
    <t xml:space="preserve">  Увеличение стоимости материальных запасов(текущие расходы)</t>
  </si>
  <si>
    <t>00505030006000500244(13400)</t>
  </si>
  <si>
    <t>00508010005210635500</t>
  </si>
  <si>
    <t>00508010005210635540(12510)</t>
  </si>
  <si>
    <t>00508010005210636500</t>
  </si>
  <si>
    <t>00508010005210635540</t>
  </si>
  <si>
    <t>00508010005210636540</t>
  </si>
  <si>
    <t>00508010005210636540(7838)</t>
  </si>
  <si>
    <t>Субвенции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всельской местности или поселках городского типа на территории Брянской области</t>
  </si>
  <si>
    <t>00510010004910000000</t>
  </si>
  <si>
    <t>00510010004910000312</t>
  </si>
  <si>
    <t>Пенсии, выплачиваемые организациями сектора муниципального управления</t>
  </si>
  <si>
    <t>Пенсии, пособия выплачеваемые органами сектора муниципального управления( текущие расходы)</t>
  </si>
  <si>
    <t>00510010004910100312(12630)</t>
  </si>
  <si>
    <t>Пенсии, пособия выплачеваемые органами сектора муниципального управления( кредиторская задолженность)</t>
  </si>
  <si>
    <t>00510010004910100312(22630)</t>
  </si>
  <si>
    <t xml:space="preserve">  Коммунальные услуги(кредиторская задолженность)</t>
  </si>
  <si>
    <t>00505030006000100244(22230)</t>
  </si>
  <si>
    <t>Рег.класс</t>
  </si>
  <si>
    <t>12110</t>
  </si>
  <si>
    <t>22110</t>
  </si>
  <si>
    <t>12130</t>
  </si>
  <si>
    <t>22130</t>
  </si>
  <si>
    <t>12210</t>
  </si>
  <si>
    <t>22210</t>
  </si>
  <si>
    <t>12230</t>
  </si>
  <si>
    <t>22230</t>
  </si>
  <si>
    <t>12250</t>
  </si>
  <si>
    <t>22250</t>
  </si>
  <si>
    <t>12260</t>
  </si>
  <si>
    <t>22260</t>
  </si>
  <si>
    <t>12901</t>
  </si>
  <si>
    <t>22901</t>
  </si>
  <si>
    <t>13400</t>
  </si>
  <si>
    <t>23400</t>
  </si>
  <si>
    <t>12902</t>
  </si>
  <si>
    <t>12510</t>
  </si>
  <si>
    <t>22902</t>
  </si>
  <si>
    <t>12630</t>
  </si>
  <si>
    <t>22630</t>
  </si>
  <si>
    <t>00501130000039800244(12230)</t>
  </si>
  <si>
    <t>00501130000039800244(22230)</t>
  </si>
  <si>
    <t>00501130000039800244(12250)</t>
  </si>
  <si>
    <t>00501130000039800244(22250)</t>
  </si>
  <si>
    <t>00501130000039800853(12902)</t>
  </si>
  <si>
    <t>00501130000039800851(12902)</t>
  </si>
  <si>
    <t>на 01 мая 2016 года</t>
  </si>
  <si>
    <t>01.05.2016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</si>
  <si>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</si>
  <si>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00511690050100000140</t>
  </si>
  <si>
    <t>00501040000020400853(12902)</t>
  </si>
  <si>
    <t>"   05  " мая 2016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</si>
</sst>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5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20" xfId="0" applyNumberFormat="1" applyFont="1" applyFill="1" applyBorder="1" applyAlignment="1">
      <alignment horizontal="left" wrapText="1" indent="2"/>
    </xf>
    <xf numFmtId="4" fontId="5" fillId="0" borderId="2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7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wrapText="1"/>
    </xf>
    <xf numFmtId="175" fontId="4" fillId="19" borderId="24" xfId="0" applyNumberFormat="1" applyFont="1" applyFill="1" applyBorder="1" applyAlignment="1">
      <alignment horizontal="right" vertical="center" shrinkToFit="1"/>
    </xf>
    <xf numFmtId="0" fontId="28" fillId="0" borderId="20" xfId="0" applyNumberFormat="1" applyFont="1" applyFill="1" applyBorder="1" applyAlignment="1">
      <alignment horizontal="left" wrapText="1" indent="2"/>
    </xf>
    <xf numFmtId="49" fontId="28" fillId="0" borderId="20" xfId="0" applyNumberFormat="1" applyFont="1" applyFill="1" applyBorder="1" applyAlignment="1">
      <alignment horizontal="center" shrinkToFit="1"/>
    </xf>
    <xf numFmtId="49" fontId="28" fillId="0" borderId="20" xfId="0" applyNumberFormat="1" applyFont="1" applyFill="1" applyBorder="1" applyAlignment="1">
      <alignment horizontal="center"/>
    </xf>
    <xf numFmtId="4" fontId="28" fillId="0" borderId="20" xfId="0" applyNumberFormat="1" applyFont="1" applyFill="1" applyBorder="1" applyAlignment="1">
      <alignment horizontal="right" shrinkToFit="1"/>
    </xf>
    <xf numFmtId="0" fontId="28" fillId="0" borderId="20" xfId="0" applyNumberFormat="1" applyFont="1" applyFill="1" applyBorder="1" applyAlignment="1">
      <alignment horizontal="left" wrapText="1"/>
    </xf>
    <xf numFmtId="0" fontId="28" fillId="0" borderId="20" xfId="0" applyNumberFormat="1" applyFont="1" applyFill="1" applyBorder="1" applyAlignment="1">
      <alignment horizontal="center" shrinkToFit="1"/>
    </xf>
    <xf numFmtId="175" fontId="28" fillId="0" borderId="20" xfId="0" applyNumberFormat="1" applyFont="1" applyFill="1" applyBorder="1" applyAlignment="1">
      <alignment horizontal="right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0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2.1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pans="1:8" s="25" customFormat="1" ht="13.5" customHeight="1">
      <c r="A1" s="20" t="s">
        <v>19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4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16</v>
      </c>
      <c r="G3" s="26"/>
      <c r="H3" s="27"/>
    </row>
    <row r="4" spans="1:8" s="25" customFormat="1" ht="13.5" customHeight="1">
      <c r="A4" s="66"/>
      <c r="B4" s="112" t="s">
        <v>482</v>
      </c>
      <c r="C4" s="112"/>
      <c r="D4" s="66"/>
      <c r="E4" s="10" t="s">
        <v>17</v>
      </c>
      <c r="F4" s="14" t="s">
        <v>483</v>
      </c>
      <c r="G4" s="26"/>
      <c r="H4" s="27"/>
    </row>
    <row r="5" spans="1:8" s="25" customFormat="1" ht="13.5" customHeight="1">
      <c r="A5" s="8" t="s">
        <v>33</v>
      </c>
      <c r="B5" s="8"/>
      <c r="C5" s="8"/>
      <c r="D5" s="7"/>
      <c r="E5" s="31" t="s">
        <v>24</v>
      </c>
      <c r="F5" s="94" t="s">
        <v>100</v>
      </c>
      <c r="G5" s="26"/>
      <c r="H5" s="27"/>
    </row>
    <row r="6" spans="1:8" s="25" customFormat="1" ht="13.5" customHeight="1">
      <c r="A6" s="8" t="s">
        <v>34</v>
      </c>
      <c r="B6" s="67" t="s">
        <v>99</v>
      </c>
      <c r="C6" s="67"/>
      <c r="D6" s="68"/>
      <c r="E6" s="31" t="s">
        <v>35</v>
      </c>
      <c r="F6" s="97" t="s">
        <v>202</v>
      </c>
      <c r="G6" s="26"/>
      <c r="H6" s="27"/>
    </row>
    <row r="7" spans="1:8" s="25" customFormat="1" ht="13.5" customHeight="1">
      <c r="A7" s="8" t="s">
        <v>18</v>
      </c>
      <c r="B7" s="8"/>
      <c r="C7" s="8" t="s">
        <v>101</v>
      </c>
      <c r="D7" s="7"/>
      <c r="E7" s="7" t="s">
        <v>319</v>
      </c>
      <c r="F7" s="93" t="s">
        <v>320</v>
      </c>
      <c r="G7" s="26"/>
      <c r="H7" s="27"/>
    </row>
    <row r="8" spans="1:8" s="25" customFormat="1" ht="13.5" customHeight="1">
      <c r="A8" s="66" t="s">
        <v>41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25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13" t="s">
        <v>12</v>
      </c>
      <c r="B10" s="113"/>
      <c r="C10" s="113"/>
      <c r="D10" s="113"/>
      <c r="E10" s="113"/>
      <c r="F10" s="113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14" t="s">
        <v>5</v>
      </c>
      <c r="B12" s="114" t="s">
        <v>29</v>
      </c>
      <c r="C12" s="74" t="s">
        <v>39</v>
      </c>
      <c r="D12" s="119" t="s">
        <v>14</v>
      </c>
      <c r="E12" s="119" t="s">
        <v>15</v>
      </c>
      <c r="F12" s="114" t="s">
        <v>13</v>
      </c>
    </row>
    <row r="13" spans="1:6" ht="9.75" customHeight="1">
      <c r="A13" s="115"/>
      <c r="B13" s="117"/>
      <c r="C13" s="74" t="s">
        <v>40</v>
      </c>
      <c r="D13" s="120"/>
      <c r="E13" s="120"/>
      <c r="F13" s="117"/>
    </row>
    <row r="14" spans="1:6" ht="9.75" customHeight="1">
      <c r="A14" s="116"/>
      <c r="B14" s="118"/>
      <c r="C14" s="74" t="s">
        <v>37</v>
      </c>
      <c r="D14" s="121"/>
      <c r="E14" s="121"/>
      <c r="F14" s="118"/>
    </row>
    <row r="15" spans="1:6" ht="9.75" customHeight="1" thickBot="1">
      <c r="A15" s="52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6</v>
      </c>
    </row>
    <row r="16" spans="1:10" s="23" customFormat="1" ht="12.75">
      <c r="A16" s="75" t="s">
        <v>42</v>
      </c>
      <c r="B16" s="95" t="s">
        <v>72</v>
      </c>
      <c r="C16" s="96" t="s">
        <v>102</v>
      </c>
      <c r="D16" s="72">
        <f>D17+D60</f>
        <v>1908338</v>
      </c>
      <c r="E16" s="72">
        <f>E17+E60</f>
        <v>749823.44</v>
      </c>
      <c r="F16" s="72">
        <f aca="true" t="shared" si="0" ref="F16:F77">D16-E16</f>
        <v>1158514.56</v>
      </c>
      <c r="G16" s="80"/>
      <c r="H16" s="80"/>
      <c r="I16" s="80"/>
      <c r="J16" s="80"/>
    </row>
    <row r="17" spans="1:10" s="83" customFormat="1" ht="22.5">
      <c r="A17" s="81" t="s">
        <v>73</v>
      </c>
      <c r="B17" s="95" t="s">
        <v>72</v>
      </c>
      <c r="C17" s="96" t="s">
        <v>103</v>
      </c>
      <c r="D17" s="72">
        <f>D18+D30+D34+D42+D45+D51+D56+D24</f>
        <v>41000</v>
      </c>
      <c r="E17" s="72">
        <f>E18+E30+E34+E45+E51+E56+E24+E42+E55</f>
        <v>44144.46</v>
      </c>
      <c r="F17" s="72">
        <f t="shared" si="0"/>
        <v>-3144.459999999999</v>
      </c>
      <c r="G17" s="82"/>
      <c r="H17" s="82"/>
      <c r="I17" s="82"/>
      <c r="J17" s="82"/>
    </row>
    <row r="18" spans="1:10" s="83" customFormat="1" ht="24" customHeight="1">
      <c r="A18" s="81" t="s">
        <v>74</v>
      </c>
      <c r="B18" s="95" t="s">
        <v>72</v>
      </c>
      <c r="C18" s="96" t="s">
        <v>104</v>
      </c>
      <c r="D18" s="72">
        <f>D19</f>
        <v>27000</v>
      </c>
      <c r="E18" s="72">
        <f>E19</f>
        <v>11848.06</v>
      </c>
      <c r="F18" s="72">
        <f t="shared" si="0"/>
        <v>15151.94</v>
      </c>
      <c r="G18" s="82"/>
      <c r="H18" s="82"/>
      <c r="I18" s="82"/>
      <c r="J18" s="82"/>
    </row>
    <row r="19" spans="1:10" s="83" customFormat="1" ht="12.75">
      <c r="A19" s="81" t="s">
        <v>75</v>
      </c>
      <c r="B19" s="95" t="s">
        <v>72</v>
      </c>
      <c r="C19" s="96" t="s">
        <v>105</v>
      </c>
      <c r="D19" s="72">
        <f>D20+D23</f>
        <v>27000</v>
      </c>
      <c r="E19" s="72">
        <f>E20+E23+E22</f>
        <v>11848.06</v>
      </c>
      <c r="F19" s="72">
        <f t="shared" si="0"/>
        <v>15151.94</v>
      </c>
      <c r="G19" s="82"/>
      <c r="H19" s="82"/>
      <c r="I19" s="82"/>
      <c r="J19" s="82"/>
    </row>
    <row r="20" spans="1:10" s="83" customFormat="1" ht="99.75" customHeight="1">
      <c r="A20" s="81" t="s">
        <v>247</v>
      </c>
      <c r="B20" s="95" t="s">
        <v>72</v>
      </c>
      <c r="C20" s="96" t="s">
        <v>228</v>
      </c>
      <c r="D20" s="72">
        <v>27000</v>
      </c>
      <c r="E20" s="72">
        <v>11544.46</v>
      </c>
      <c r="F20" s="72">
        <f t="shared" si="0"/>
        <v>15455.54</v>
      </c>
      <c r="G20" s="82"/>
      <c r="H20" s="82"/>
      <c r="I20" s="82"/>
      <c r="J20" s="82"/>
    </row>
    <row r="21" spans="1:10" s="83" customFormat="1" ht="108.75" customHeight="1" hidden="1">
      <c r="A21" s="81" t="s">
        <v>244</v>
      </c>
      <c r="B21" s="95" t="s">
        <v>72</v>
      </c>
      <c r="C21" s="96" t="s">
        <v>227</v>
      </c>
      <c r="D21" s="72">
        <v>128000</v>
      </c>
      <c r="E21" s="72">
        <f>E20</f>
        <v>11544.46</v>
      </c>
      <c r="F21" s="72">
        <f t="shared" si="0"/>
        <v>116455.54000000001</v>
      </c>
      <c r="G21" s="82"/>
      <c r="H21" s="82"/>
      <c r="I21" s="82"/>
      <c r="J21" s="82"/>
    </row>
    <row r="22" spans="1:10" s="83" customFormat="1" ht="155.25" customHeight="1" hidden="1">
      <c r="A22" s="81" t="s">
        <v>353</v>
      </c>
      <c r="B22" s="95" t="s">
        <v>72</v>
      </c>
      <c r="C22" s="96" t="s">
        <v>354</v>
      </c>
      <c r="D22" s="72"/>
      <c r="E22" s="72">
        <v>0</v>
      </c>
      <c r="F22" s="72">
        <f t="shared" si="0"/>
        <v>0</v>
      </c>
      <c r="G22" s="82"/>
      <c r="H22" s="82"/>
      <c r="I22" s="82"/>
      <c r="J22" s="82"/>
    </row>
    <row r="23" spans="1:10" s="83" customFormat="1" ht="60.75" customHeight="1">
      <c r="A23" s="81" t="s">
        <v>311</v>
      </c>
      <c r="B23" s="95" t="s">
        <v>72</v>
      </c>
      <c r="C23" s="96" t="s">
        <v>312</v>
      </c>
      <c r="D23" s="72">
        <v>0</v>
      </c>
      <c r="E23" s="72">
        <v>303.6</v>
      </c>
      <c r="F23" s="72">
        <f>D23-E23</f>
        <v>-303.6</v>
      </c>
      <c r="G23" s="82"/>
      <c r="H23" s="82"/>
      <c r="I23" s="82"/>
      <c r="J23" s="82"/>
    </row>
    <row r="24" spans="1:10" s="83" customFormat="1" ht="0.75" customHeight="1">
      <c r="A24" s="81" t="s">
        <v>287</v>
      </c>
      <c r="B24" s="95" t="s">
        <v>72</v>
      </c>
      <c r="C24" s="96" t="s">
        <v>288</v>
      </c>
      <c r="D24" s="72">
        <f>D25</f>
        <v>0</v>
      </c>
      <c r="E24" s="72">
        <f>E25</f>
        <v>0</v>
      </c>
      <c r="F24" s="72">
        <f t="shared" si="0"/>
        <v>0</v>
      </c>
      <c r="G24" s="82"/>
      <c r="H24" s="82"/>
      <c r="I24" s="82"/>
      <c r="J24" s="82"/>
    </row>
    <row r="25" spans="1:10" s="83" customFormat="1" ht="41.25" customHeight="1" hidden="1">
      <c r="A25" s="81" t="s">
        <v>289</v>
      </c>
      <c r="B25" s="95" t="s">
        <v>72</v>
      </c>
      <c r="C25" s="96" t="s">
        <v>290</v>
      </c>
      <c r="D25" s="72">
        <f>D26+D27+D28+D29</f>
        <v>0</v>
      </c>
      <c r="E25" s="72">
        <f>E26+E27+E28+E29</f>
        <v>0</v>
      </c>
      <c r="F25" s="72">
        <f aca="true" t="shared" si="1" ref="F25:F32">D25-E25</f>
        <v>0</v>
      </c>
      <c r="G25" s="82"/>
      <c r="H25" s="82"/>
      <c r="I25" s="82"/>
      <c r="J25" s="82"/>
    </row>
    <row r="26" spans="1:10" s="83" customFormat="1" ht="93.75" customHeight="1" hidden="1">
      <c r="A26" s="81" t="s">
        <v>291</v>
      </c>
      <c r="B26" s="95" t="s">
        <v>72</v>
      </c>
      <c r="C26" s="96" t="s">
        <v>292</v>
      </c>
      <c r="D26" s="72">
        <v>0</v>
      </c>
      <c r="E26" s="72">
        <v>0</v>
      </c>
      <c r="F26" s="72">
        <f t="shared" si="1"/>
        <v>0</v>
      </c>
      <c r="G26" s="82"/>
      <c r="H26" s="82"/>
      <c r="I26" s="82"/>
      <c r="J26" s="82"/>
    </row>
    <row r="27" spans="1:10" s="83" customFormat="1" ht="111" customHeight="1" hidden="1">
      <c r="A27" s="81" t="s">
        <v>293</v>
      </c>
      <c r="B27" s="95" t="s">
        <v>72</v>
      </c>
      <c r="C27" s="96" t="s">
        <v>294</v>
      </c>
      <c r="D27" s="72">
        <v>0</v>
      </c>
      <c r="E27" s="72">
        <v>0</v>
      </c>
      <c r="F27" s="72">
        <f t="shared" si="1"/>
        <v>0</v>
      </c>
      <c r="G27" s="82"/>
      <c r="H27" s="82"/>
      <c r="I27" s="82"/>
      <c r="J27" s="82"/>
    </row>
    <row r="28" spans="1:10" s="83" customFormat="1" ht="0.75" customHeight="1" hidden="1">
      <c r="A28" s="81" t="s">
        <v>295</v>
      </c>
      <c r="B28" s="95" t="s">
        <v>72</v>
      </c>
      <c r="C28" s="96" t="s">
        <v>296</v>
      </c>
      <c r="D28" s="72">
        <v>0</v>
      </c>
      <c r="E28" s="72">
        <v>0</v>
      </c>
      <c r="F28" s="72">
        <f t="shared" si="1"/>
        <v>0</v>
      </c>
      <c r="G28" s="82"/>
      <c r="H28" s="82"/>
      <c r="I28" s="82"/>
      <c r="J28" s="82"/>
    </row>
    <row r="29" spans="1:10" s="83" customFormat="1" ht="24" customHeight="1" hidden="1">
      <c r="A29" s="81" t="s">
        <v>297</v>
      </c>
      <c r="B29" s="95" t="s">
        <v>72</v>
      </c>
      <c r="C29" s="96" t="s">
        <v>298</v>
      </c>
      <c r="D29" s="72">
        <v>0</v>
      </c>
      <c r="E29" s="72">
        <v>0</v>
      </c>
      <c r="F29" s="72">
        <f t="shared" si="1"/>
        <v>0</v>
      </c>
      <c r="G29" s="82"/>
      <c r="H29" s="82"/>
      <c r="I29" s="82"/>
      <c r="J29" s="82"/>
    </row>
    <row r="30" spans="1:10" s="83" customFormat="1" ht="33" customHeight="1">
      <c r="A30" s="81" t="s">
        <v>135</v>
      </c>
      <c r="B30" s="95" t="s">
        <v>72</v>
      </c>
      <c r="C30" s="96" t="s">
        <v>136</v>
      </c>
      <c r="D30" s="72">
        <f>D31</f>
        <v>8000</v>
      </c>
      <c r="E30" s="72">
        <f>E31</f>
        <v>3602.4</v>
      </c>
      <c r="F30" s="72">
        <f t="shared" si="1"/>
        <v>4397.6</v>
      </c>
      <c r="G30" s="82"/>
      <c r="H30" s="82"/>
      <c r="I30" s="82"/>
      <c r="J30" s="82"/>
    </row>
    <row r="31" spans="1:10" s="83" customFormat="1" ht="22.5" customHeight="1">
      <c r="A31" s="81" t="s">
        <v>134</v>
      </c>
      <c r="B31" s="95" t="s">
        <v>72</v>
      </c>
      <c r="C31" s="96" t="s">
        <v>137</v>
      </c>
      <c r="D31" s="72">
        <f>D32+D33</f>
        <v>8000</v>
      </c>
      <c r="E31" s="72">
        <f>E32+E33</f>
        <v>3602.4</v>
      </c>
      <c r="F31" s="72">
        <f t="shared" si="1"/>
        <v>4397.6</v>
      </c>
      <c r="G31" s="82"/>
      <c r="H31" s="82"/>
      <c r="I31" s="82"/>
      <c r="J31" s="82"/>
    </row>
    <row r="32" spans="1:10" s="83" customFormat="1" ht="20.25" customHeight="1">
      <c r="A32" s="81" t="s">
        <v>134</v>
      </c>
      <c r="B32" s="95" t="s">
        <v>72</v>
      </c>
      <c r="C32" s="96" t="s">
        <v>224</v>
      </c>
      <c r="D32" s="72">
        <v>8000</v>
      </c>
      <c r="E32" s="72">
        <v>3602.4</v>
      </c>
      <c r="F32" s="72">
        <f t="shared" si="1"/>
        <v>4397.6</v>
      </c>
      <c r="G32" s="82"/>
      <c r="H32" s="82"/>
      <c r="I32" s="82"/>
      <c r="J32" s="82"/>
    </row>
    <row r="33" spans="1:10" s="83" customFormat="1" ht="19.5" customHeight="1" hidden="1">
      <c r="A33" s="81" t="s">
        <v>314</v>
      </c>
      <c r="B33" s="95" t="s">
        <v>72</v>
      </c>
      <c r="C33" s="96" t="s">
        <v>315</v>
      </c>
      <c r="D33" s="72">
        <v>0</v>
      </c>
      <c r="E33" s="72">
        <v>0</v>
      </c>
      <c r="F33" s="72">
        <f>D33-E33</f>
        <v>0</v>
      </c>
      <c r="G33" s="82"/>
      <c r="H33" s="82"/>
      <c r="I33" s="82"/>
      <c r="J33" s="82"/>
    </row>
    <row r="34" spans="1:10" s="83" customFormat="1" ht="18.75" customHeight="1">
      <c r="A34" s="81" t="s">
        <v>76</v>
      </c>
      <c r="B34" s="95" t="s">
        <v>72</v>
      </c>
      <c r="C34" s="96" t="s">
        <v>106</v>
      </c>
      <c r="D34" s="72">
        <f>D35+D37</f>
        <v>1000</v>
      </c>
      <c r="E34" s="72">
        <f>E37+E35</f>
        <v>2694</v>
      </c>
      <c r="F34" s="72">
        <f t="shared" si="0"/>
        <v>-1694</v>
      </c>
      <c r="G34" s="82"/>
      <c r="H34" s="82"/>
      <c r="I34" s="82"/>
      <c r="J34" s="82"/>
    </row>
    <row r="35" spans="1:10" s="83" customFormat="1" ht="0.75" customHeight="1">
      <c r="A35" s="81" t="s">
        <v>77</v>
      </c>
      <c r="B35" s="95" t="s">
        <v>72</v>
      </c>
      <c r="C35" s="96" t="s">
        <v>107</v>
      </c>
      <c r="D35" s="72">
        <f>D36</f>
        <v>0</v>
      </c>
      <c r="E35" s="72">
        <f>E36</f>
        <v>0</v>
      </c>
      <c r="F35" s="72">
        <f t="shared" si="0"/>
        <v>0</v>
      </c>
      <c r="G35" s="82"/>
      <c r="H35" s="82"/>
      <c r="I35" s="82"/>
      <c r="J35" s="82"/>
    </row>
    <row r="36" spans="1:10" s="83" customFormat="1" ht="58.5" customHeight="1" hidden="1">
      <c r="A36" s="81" t="s">
        <v>78</v>
      </c>
      <c r="B36" s="95" t="s">
        <v>72</v>
      </c>
      <c r="C36" s="96" t="s">
        <v>108</v>
      </c>
      <c r="D36" s="72">
        <v>0</v>
      </c>
      <c r="E36" s="72">
        <v>0</v>
      </c>
      <c r="F36" s="72">
        <f t="shared" si="0"/>
        <v>0</v>
      </c>
      <c r="G36" s="82"/>
      <c r="H36" s="82"/>
      <c r="I36" s="82"/>
      <c r="J36" s="82"/>
    </row>
    <row r="37" spans="1:10" s="83" customFormat="1" ht="12.75">
      <c r="A37" s="81" t="s">
        <v>79</v>
      </c>
      <c r="B37" s="95" t="s">
        <v>72</v>
      </c>
      <c r="C37" s="96" t="s">
        <v>109</v>
      </c>
      <c r="D37" s="72">
        <f>D38+D40</f>
        <v>1000</v>
      </c>
      <c r="E37" s="72">
        <f>E38+E40</f>
        <v>2694</v>
      </c>
      <c r="F37" s="72">
        <f t="shared" si="0"/>
        <v>-1694</v>
      </c>
      <c r="G37" s="82"/>
      <c r="H37" s="82"/>
      <c r="I37" s="82"/>
      <c r="J37" s="82"/>
    </row>
    <row r="38" spans="1:10" s="83" customFormat="1" ht="12.75">
      <c r="A38" s="81" t="s">
        <v>325</v>
      </c>
      <c r="B38" s="95" t="s">
        <v>72</v>
      </c>
      <c r="C38" s="96" t="s">
        <v>326</v>
      </c>
      <c r="D38" s="72">
        <f>D39</f>
        <v>500</v>
      </c>
      <c r="E38" s="72">
        <f>E39</f>
        <v>2694</v>
      </c>
      <c r="F38" s="72">
        <f t="shared" si="0"/>
        <v>-2194</v>
      </c>
      <c r="G38" s="82"/>
      <c r="H38" s="82"/>
      <c r="I38" s="82"/>
      <c r="J38" s="82"/>
    </row>
    <row r="39" spans="1:10" s="83" customFormat="1" ht="45">
      <c r="A39" s="81" t="s">
        <v>324</v>
      </c>
      <c r="B39" s="95" t="s">
        <v>72</v>
      </c>
      <c r="C39" s="96" t="s">
        <v>327</v>
      </c>
      <c r="D39" s="72">
        <v>500</v>
      </c>
      <c r="E39" s="72">
        <v>2694</v>
      </c>
      <c r="F39" s="72">
        <f t="shared" si="0"/>
        <v>-2194</v>
      </c>
      <c r="G39" s="82"/>
      <c r="H39" s="82"/>
      <c r="I39" s="82"/>
      <c r="J39" s="82"/>
    </row>
    <row r="40" spans="1:10" s="83" customFormat="1" ht="12.75">
      <c r="A40" s="81" t="s">
        <v>328</v>
      </c>
      <c r="B40" s="95" t="s">
        <v>72</v>
      </c>
      <c r="C40" s="96" t="s">
        <v>329</v>
      </c>
      <c r="D40" s="72">
        <f>D41</f>
        <v>500</v>
      </c>
      <c r="E40" s="72">
        <f>E41</f>
        <v>0</v>
      </c>
      <c r="F40" s="72">
        <f t="shared" si="0"/>
        <v>500</v>
      </c>
      <c r="G40" s="82"/>
      <c r="H40" s="82"/>
      <c r="I40" s="82"/>
      <c r="J40" s="82"/>
    </row>
    <row r="41" spans="1:10" s="83" customFormat="1" ht="63.75" customHeight="1">
      <c r="A41" s="81" t="s">
        <v>330</v>
      </c>
      <c r="B41" s="95" t="s">
        <v>72</v>
      </c>
      <c r="C41" s="96" t="s">
        <v>331</v>
      </c>
      <c r="D41" s="72">
        <v>500</v>
      </c>
      <c r="E41" s="72">
        <v>0</v>
      </c>
      <c r="F41" s="72">
        <f t="shared" si="0"/>
        <v>500</v>
      </c>
      <c r="G41" s="82"/>
      <c r="H41" s="82"/>
      <c r="I41" s="82"/>
      <c r="J41" s="82"/>
    </row>
    <row r="42" spans="1:10" s="83" customFormat="1" ht="30" customHeight="1">
      <c r="A42" s="81" t="s">
        <v>213</v>
      </c>
      <c r="B42" s="95" t="s">
        <v>72</v>
      </c>
      <c r="C42" s="96" t="s">
        <v>214</v>
      </c>
      <c r="D42" s="72">
        <v>0</v>
      </c>
      <c r="E42" s="72">
        <f>E44</f>
        <v>1000</v>
      </c>
      <c r="F42" s="72">
        <f>D42-E42</f>
        <v>-1000</v>
      </c>
      <c r="G42" s="82"/>
      <c r="H42" s="82"/>
      <c r="I42" s="82"/>
      <c r="J42" s="82"/>
    </row>
    <row r="43" spans="1:10" s="83" customFormat="1" ht="73.5" customHeight="1">
      <c r="A43" s="81" t="s">
        <v>215</v>
      </c>
      <c r="B43" s="95" t="s">
        <v>72</v>
      </c>
      <c r="C43" s="96" t="s">
        <v>216</v>
      </c>
      <c r="D43" s="72">
        <f>D42</f>
        <v>0</v>
      </c>
      <c r="E43" s="72">
        <f>E44</f>
        <v>1000</v>
      </c>
      <c r="F43" s="72">
        <f>D43-E43</f>
        <v>-1000</v>
      </c>
      <c r="G43" s="82"/>
      <c r="H43" s="82"/>
      <c r="I43" s="82"/>
      <c r="J43" s="82"/>
    </row>
    <row r="44" spans="1:10" s="83" customFormat="1" ht="96" customHeight="1">
      <c r="A44" s="81" t="s">
        <v>217</v>
      </c>
      <c r="B44" s="95" t="s">
        <v>72</v>
      </c>
      <c r="C44" s="96" t="s">
        <v>218</v>
      </c>
      <c r="D44" s="72">
        <f>D43</f>
        <v>0</v>
      </c>
      <c r="E44" s="72">
        <v>1000</v>
      </c>
      <c r="F44" s="72">
        <f>D44-E44</f>
        <v>-1000</v>
      </c>
      <c r="G44" s="82"/>
      <c r="H44" s="82"/>
      <c r="I44" s="82"/>
      <c r="J44" s="82"/>
    </row>
    <row r="45" spans="1:10" s="83" customFormat="1" ht="0.75" customHeight="1">
      <c r="A45" s="81" t="s">
        <v>80</v>
      </c>
      <c r="B45" s="95" t="s">
        <v>72</v>
      </c>
      <c r="C45" s="96" t="s">
        <v>110</v>
      </c>
      <c r="D45" s="72">
        <f>D46</f>
        <v>0</v>
      </c>
      <c r="E45" s="72">
        <f>E47+E49</f>
        <v>0</v>
      </c>
      <c r="F45" s="72">
        <f t="shared" si="0"/>
        <v>0</v>
      </c>
      <c r="G45" s="82"/>
      <c r="H45" s="82"/>
      <c r="I45" s="82"/>
      <c r="J45" s="82"/>
    </row>
    <row r="46" spans="1:10" s="83" customFormat="1" ht="112.5" hidden="1">
      <c r="A46" s="81" t="s">
        <v>81</v>
      </c>
      <c r="B46" s="95" t="s">
        <v>72</v>
      </c>
      <c r="C46" s="96" t="s">
        <v>111</v>
      </c>
      <c r="D46" s="72">
        <f>D47+D49</f>
        <v>0</v>
      </c>
      <c r="E46" s="72">
        <f>E45</f>
        <v>0</v>
      </c>
      <c r="F46" s="72">
        <f t="shared" si="0"/>
        <v>0</v>
      </c>
      <c r="G46" s="82"/>
      <c r="H46" s="82"/>
      <c r="I46" s="82"/>
      <c r="J46" s="82"/>
    </row>
    <row r="47" spans="1:10" s="83" customFormat="1" ht="90" hidden="1">
      <c r="A47" s="81" t="s">
        <v>82</v>
      </c>
      <c r="B47" s="95" t="s">
        <v>72</v>
      </c>
      <c r="C47" s="96" t="s">
        <v>225</v>
      </c>
      <c r="D47" s="72">
        <v>0</v>
      </c>
      <c r="E47" s="72">
        <f>E48</f>
        <v>0</v>
      </c>
      <c r="F47" s="72">
        <f t="shared" si="0"/>
        <v>0</v>
      </c>
      <c r="G47" s="82"/>
      <c r="H47" s="82"/>
      <c r="I47" s="82"/>
      <c r="J47" s="82"/>
    </row>
    <row r="48" spans="1:10" s="83" customFormat="1" ht="100.5" customHeight="1" hidden="1">
      <c r="A48" s="81" t="s">
        <v>83</v>
      </c>
      <c r="B48" s="95" t="s">
        <v>72</v>
      </c>
      <c r="C48" s="96" t="s">
        <v>226</v>
      </c>
      <c r="D48" s="72">
        <f>D47</f>
        <v>0</v>
      </c>
      <c r="E48" s="72">
        <v>0</v>
      </c>
      <c r="F48" s="72">
        <f t="shared" si="0"/>
        <v>0</v>
      </c>
      <c r="G48" s="82"/>
      <c r="H48" s="82"/>
      <c r="I48" s="82"/>
      <c r="J48" s="82"/>
    </row>
    <row r="49" spans="1:10" s="83" customFormat="1" ht="112.5" hidden="1">
      <c r="A49" s="81" t="s">
        <v>112</v>
      </c>
      <c r="B49" s="95" t="s">
        <v>72</v>
      </c>
      <c r="C49" s="96" t="s">
        <v>113</v>
      </c>
      <c r="D49" s="72">
        <v>0</v>
      </c>
      <c r="E49" s="72">
        <v>0</v>
      </c>
      <c r="F49" s="72">
        <f t="shared" si="0"/>
        <v>0</v>
      </c>
      <c r="G49" s="82"/>
      <c r="H49" s="82"/>
      <c r="I49" s="82"/>
      <c r="J49" s="82"/>
    </row>
    <row r="50" spans="1:10" s="83" customFormat="1" ht="78.75" hidden="1">
      <c r="A50" s="81" t="s">
        <v>114</v>
      </c>
      <c r="B50" s="95" t="s">
        <v>72</v>
      </c>
      <c r="C50" s="96" t="s">
        <v>193</v>
      </c>
      <c r="D50" s="72">
        <f>D49</f>
        <v>0</v>
      </c>
      <c r="E50" s="72">
        <v>0</v>
      </c>
      <c r="F50" s="72">
        <f t="shared" si="0"/>
        <v>0</v>
      </c>
      <c r="G50" s="82"/>
      <c r="H50" s="82"/>
      <c r="I50" s="82"/>
      <c r="J50" s="82"/>
    </row>
    <row r="51" spans="1:10" s="83" customFormat="1" ht="37.5" customHeight="1" hidden="1">
      <c r="A51" s="81" t="s">
        <v>84</v>
      </c>
      <c r="B51" s="95" t="s">
        <v>72</v>
      </c>
      <c r="C51" s="96" t="s">
        <v>115</v>
      </c>
      <c r="D51" s="72">
        <f>D52</f>
        <v>0</v>
      </c>
      <c r="E51" s="72">
        <v>0</v>
      </c>
      <c r="F51" s="72">
        <f t="shared" si="0"/>
        <v>0</v>
      </c>
      <c r="G51" s="82"/>
      <c r="H51" s="82"/>
      <c r="I51" s="82"/>
      <c r="J51" s="82"/>
    </row>
    <row r="52" spans="1:10" s="83" customFormat="1" ht="75" customHeight="1" hidden="1">
      <c r="A52" s="81" t="s">
        <v>253</v>
      </c>
      <c r="B52" s="95" t="s">
        <v>72</v>
      </c>
      <c r="C52" s="96" t="s">
        <v>116</v>
      </c>
      <c r="D52" s="72">
        <f>D53</f>
        <v>0</v>
      </c>
      <c r="E52" s="72">
        <f>E51</f>
        <v>0</v>
      </c>
      <c r="F52" s="72">
        <f t="shared" si="0"/>
        <v>0</v>
      </c>
      <c r="G52" s="82"/>
      <c r="H52" s="82"/>
      <c r="I52" s="82"/>
      <c r="J52" s="82"/>
    </row>
    <row r="53" spans="1:10" s="83" customFormat="1" ht="46.5" customHeight="1" hidden="1">
      <c r="A53" s="81" t="s">
        <v>85</v>
      </c>
      <c r="B53" s="95" t="s">
        <v>72</v>
      </c>
      <c r="C53" s="96" t="s">
        <v>117</v>
      </c>
      <c r="D53" s="72">
        <v>0</v>
      </c>
      <c r="E53" s="72">
        <v>0</v>
      </c>
      <c r="F53" s="72">
        <f t="shared" si="0"/>
        <v>0</v>
      </c>
      <c r="G53" s="82"/>
      <c r="H53" s="82"/>
      <c r="I53" s="82"/>
      <c r="J53" s="82"/>
    </row>
    <row r="54" spans="1:10" s="83" customFormat="1" ht="59.25" customHeight="1" hidden="1">
      <c r="A54" s="81" t="s">
        <v>86</v>
      </c>
      <c r="B54" s="95" t="s">
        <v>72</v>
      </c>
      <c r="C54" s="96" t="s">
        <v>254</v>
      </c>
      <c r="D54" s="72">
        <v>0</v>
      </c>
      <c r="E54" s="72">
        <v>0</v>
      </c>
      <c r="F54" s="72">
        <f t="shared" si="0"/>
        <v>0</v>
      </c>
      <c r="G54" s="82"/>
      <c r="H54" s="82"/>
      <c r="I54" s="82"/>
      <c r="J54" s="82"/>
    </row>
    <row r="55" spans="1:10" s="83" customFormat="1" ht="59.25" customHeight="1">
      <c r="A55" s="81" t="s">
        <v>484</v>
      </c>
      <c r="B55" s="95" t="s">
        <v>72</v>
      </c>
      <c r="C55" s="96" t="s">
        <v>485</v>
      </c>
      <c r="D55" s="72"/>
      <c r="E55" s="72">
        <v>25000</v>
      </c>
      <c r="F55" s="72">
        <f>D55-E55</f>
        <v>-25000</v>
      </c>
      <c r="G55" s="82"/>
      <c r="H55" s="82"/>
      <c r="I55" s="82"/>
      <c r="J55" s="82"/>
    </row>
    <row r="56" spans="1:10" s="83" customFormat="1" ht="12.75">
      <c r="A56" s="81" t="s">
        <v>87</v>
      </c>
      <c r="B56" s="95" t="s">
        <v>72</v>
      </c>
      <c r="C56" s="96" t="s">
        <v>118</v>
      </c>
      <c r="D56" s="72">
        <v>5000</v>
      </c>
      <c r="E56" s="72">
        <v>0</v>
      </c>
      <c r="F56" s="72">
        <f t="shared" si="0"/>
        <v>5000</v>
      </c>
      <c r="G56" s="82"/>
      <c r="H56" s="82"/>
      <c r="I56" s="82"/>
      <c r="J56" s="82"/>
    </row>
    <row r="57" spans="1:10" s="83" customFormat="1" ht="33.75" hidden="1">
      <c r="A57" s="81" t="s">
        <v>210</v>
      </c>
      <c r="B57" s="95" t="s">
        <v>72</v>
      </c>
      <c r="C57" s="96" t="s">
        <v>211</v>
      </c>
      <c r="D57" s="72"/>
      <c r="E57" s="72">
        <v>32700</v>
      </c>
      <c r="F57" s="72">
        <f>D57-E57</f>
        <v>-32700</v>
      </c>
      <c r="G57" s="82"/>
      <c r="H57" s="82"/>
      <c r="I57" s="82"/>
      <c r="J57" s="82"/>
    </row>
    <row r="58" spans="1:10" s="83" customFormat="1" ht="12.75">
      <c r="A58" s="81" t="s">
        <v>321</v>
      </c>
      <c r="B58" s="95" t="s">
        <v>72</v>
      </c>
      <c r="C58" s="96" t="s">
        <v>299</v>
      </c>
      <c r="D58" s="72">
        <f>D56</f>
        <v>5000</v>
      </c>
      <c r="E58" s="72">
        <f>E56</f>
        <v>0</v>
      </c>
      <c r="F58" s="72">
        <f t="shared" si="0"/>
        <v>5000</v>
      </c>
      <c r="G58" s="82"/>
      <c r="H58" s="82"/>
      <c r="I58" s="82"/>
      <c r="J58" s="82"/>
    </row>
    <row r="59" spans="1:10" s="83" customFormat="1" ht="33.75">
      <c r="A59" s="81" t="s">
        <v>332</v>
      </c>
      <c r="B59" s="95" t="s">
        <v>72</v>
      </c>
      <c r="C59" s="96" t="s">
        <v>300</v>
      </c>
      <c r="D59" s="72">
        <f>D56</f>
        <v>5000</v>
      </c>
      <c r="E59" s="72">
        <f>E56</f>
        <v>0</v>
      </c>
      <c r="F59" s="72">
        <f t="shared" si="0"/>
        <v>5000</v>
      </c>
      <c r="G59" s="82"/>
      <c r="H59" s="82"/>
      <c r="I59" s="82"/>
      <c r="J59" s="82"/>
    </row>
    <row r="60" spans="1:10" s="83" customFormat="1" ht="12.75">
      <c r="A60" s="81" t="s">
        <v>88</v>
      </c>
      <c r="B60" s="95" t="s">
        <v>72</v>
      </c>
      <c r="C60" s="96" t="s">
        <v>119</v>
      </c>
      <c r="D60" s="72">
        <f>D61</f>
        <v>1867338</v>
      </c>
      <c r="E60" s="72">
        <f>E61</f>
        <v>705678.98</v>
      </c>
      <c r="F60" s="72">
        <f t="shared" si="0"/>
        <v>1161659.02</v>
      </c>
      <c r="G60" s="82"/>
      <c r="H60" s="82"/>
      <c r="I60" s="82"/>
      <c r="J60" s="82"/>
    </row>
    <row r="61" spans="1:10" s="83" customFormat="1" ht="45">
      <c r="A61" s="81" t="s">
        <v>89</v>
      </c>
      <c r="B61" s="95" t="s">
        <v>72</v>
      </c>
      <c r="C61" s="96" t="s">
        <v>120</v>
      </c>
      <c r="D61" s="72">
        <f>D62+D67+D70+D75</f>
        <v>1867338</v>
      </c>
      <c r="E61" s="72">
        <f>E62+E67+E70+E75</f>
        <v>705678.98</v>
      </c>
      <c r="F61" s="72">
        <f t="shared" si="0"/>
        <v>1161659.02</v>
      </c>
      <c r="G61" s="82"/>
      <c r="H61" s="82"/>
      <c r="I61" s="82"/>
      <c r="J61" s="82"/>
    </row>
    <row r="62" spans="1:10" s="83" customFormat="1" ht="33.75">
      <c r="A62" s="81" t="s">
        <v>90</v>
      </c>
      <c r="B62" s="95" t="s">
        <v>72</v>
      </c>
      <c r="C62" s="96" t="s">
        <v>121</v>
      </c>
      <c r="D62" s="72">
        <f>D63+D65</f>
        <v>1801000</v>
      </c>
      <c r="E62" s="72">
        <f>E63+E65</f>
        <v>675373.5</v>
      </c>
      <c r="F62" s="72">
        <f t="shared" si="0"/>
        <v>1125626.5</v>
      </c>
      <c r="G62" s="82"/>
      <c r="H62" s="82"/>
      <c r="I62" s="82"/>
      <c r="J62" s="82"/>
    </row>
    <row r="63" spans="1:10" s="83" customFormat="1" ht="22.5">
      <c r="A63" s="81" t="s">
        <v>91</v>
      </c>
      <c r="B63" s="95" t="s">
        <v>72</v>
      </c>
      <c r="C63" s="96" t="s">
        <v>122</v>
      </c>
      <c r="D63" s="72">
        <v>564000</v>
      </c>
      <c r="E63" s="72">
        <f>E64</f>
        <v>211500</v>
      </c>
      <c r="F63" s="72">
        <f t="shared" si="0"/>
        <v>352500</v>
      </c>
      <c r="G63" s="82"/>
      <c r="H63" s="82"/>
      <c r="I63" s="82"/>
      <c r="J63" s="82"/>
    </row>
    <row r="64" spans="1:10" s="83" customFormat="1" ht="33.75">
      <c r="A64" s="81" t="s">
        <v>333</v>
      </c>
      <c r="B64" s="95" t="s">
        <v>72</v>
      </c>
      <c r="C64" s="96" t="s">
        <v>123</v>
      </c>
      <c r="D64" s="72">
        <v>564000</v>
      </c>
      <c r="E64" s="72">
        <v>211500</v>
      </c>
      <c r="F64" s="72">
        <f t="shared" si="0"/>
        <v>352500</v>
      </c>
      <c r="G64" s="82"/>
      <c r="H64" s="82"/>
      <c r="I64" s="82"/>
      <c r="J64" s="82"/>
    </row>
    <row r="65" spans="1:10" s="83" customFormat="1" ht="33.75">
      <c r="A65" s="81" t="s">
        <v>92</v>
      </c>
      <c r="B65" s="95" t="s">
        <v>72</v>
      </c>
      <c r="C65" s="96" t="s">
        <v>124</v>
      </c>
      <c r="D65" s="72">
        <v>1237000</v>
      </c>
      <c r="E65" s="72">
        <v>463873.5</v>
      </c>
      <c r="F65" s="72">
        <f t="shared" si="0"/>
        <v>773126.5</v>
      </c>
      <c r="G65" s="82"/>
      <c r="H65" s="82"/>
      <c r="I65" s="82"/>
      <c r="J65" s="82"/>
    </row>
    <row r="66" spans="1:10" s="83" customFormat="1" ht="45">
      <c r="A66" s="81" t="s">
        <v>334</v>
      </c>
      <c r="B66" s="95" t="s">
        <v>72</v>
      </c>
      <c r="C66" s="96" t="s">
        <v>125</v>
      </c>
      <c r="D66" s="72">
        <f>D65</f>
        <v>1237000</v>
      </c>
      <c r="E66" s="72">
        <f>E65</f>
        <v>463873.5</v>
      </c>
      <c r="F66" s="72">
        <f t="shared" si="0"/>
        <v>773126.5</v>
      </c>
      <c r="G66" s="82"/>
      <c r="H66" s="82"/>
      <c r="I66" s="82"/>
      <c r="J66" s="82"/>
    </row>
    <row r="67" spans="1:10" s="83" customFormat="1" ht="0.75" customHeight="1">
      <c r="A67" s="81" t="s">
        <v>93</v>
      </c>
      <c r="B67" s="95" t="s">
        <v>72</v>
      </c>
      <c r="C67" s="96" t="s">
        <v>126</v>
      </c>
      <c r="D67" s="72">
        <v>0</v>
      </c>
      <c r="E67" s="72">
        <v>0</v>
      </c>
      <c r="F67" s="72">
        <f t="shared" si="0"/>
        <v>0</v>
      </c>
      <c r="G67" s="82"/>
      <c r="H67" s="82"/>
      <c r="I67" s="82"/>
      <c r="J67" s="82"/>
    </row>
    <row r="68" spans="1:10" s="83" customFormat="1" ht="23.25" customHeight="1" hidden="1">
      <c r="A68" s="81" t="s">
        <v>94</v>
      </c>
      <c r="B68" s="95" t="s">
        <v>72</v>
      </c>
      <c r="C68" s="96" t="s">
        <v>127</v>
      </c>
      <c r="D68" s="72">
        <f>D67</f>
        <v>0</v>
      </c>
      <c r="E68" s="72">
        <f>E67</f>
        <v>0</v>
      </c>
      <c r="F68" s="72">
        <f t="shared" si="0"/>
        <v>0</v>
      </c>
      <c r="G68" s="82"/>
      <c r="H68" s="82"/>
      <c r="I68" s="82"/>
      <c r="J68" s="82"/>
    </row>
    <row r="69" spans="1:10" s="83" customFormat="1" ht="25.5" customHeight="1" hidden="1">
      <c r="A69" s="81" t="s">
        <v>95</v>
      </c>
      <c r="B69" s="95" t="s">
        <v>72</v>
      </c>
      <c r="C69" s="96" t="s">
        <v>128</v>
      </c>
      <c r="D69" s="72">
        <f>D67</f>
        <v>0</v>
      </c>
      <c r="E69" s="72">
        <f>E67</f>
        <v>0</v>
      </c>
      <c r="F69" s="72">
        <f t="shared" si="0"/>
        <v>0</v>
      </c>
      <c r="G69" s="82"/>
      <c r="H69" s="82"/>
      <c r="I69" s="82"/>
      <c r="J69" s="82"/>
    </row>
    <row r="70" spans="1:10" s="83" customFormat="1" ht="33.75">
      <c r="A70" s="81" t="s">
        <v>96</v>
      </c>
      <c r="B70" s="95" t="s">
        <v>72</v>
      </c>
      <c r="C70" s="96" t="s">
        <v>129</v>
      </c>
      <c r="D70" s="72">
        <f>D71+D73</f>
        <v>66338</v>
      </c>
      <c r="E70" s="72">
        <f>E71+E73</f>
        <v>30305.48</v>
      </c>
      <c r="F70" s="72">
        <f t="shared" si="0"/>
        <v>36032.520000000004</v>
      </c>
      <c r="G70" s="82"/>
      <c r="H70" s="82"/>
      <c r="I70" s="82"/>
      <c r="J70" s="82"/>
    </row>
    <row r="71" spans="1:10" s="83" customFormat="1" ht="56.25">
      <c r="A71" s="81" t="s">
        <v>97</v>
      </c>
      <c r="B71" s="95" t="s">
        <v>72</v>
      </c>
      <c r="C71" s="96" t="s">
        <v>130</v>
      </c>
      <c r="D71" s="72">
        <v>58388</v>
      </c>
      <c r="E71" s="72">
        <v>27125.48</v>
      </c>
      <c r="F71" s="72">
        <f t="shared" si="0"/>
        <v>31262.52</v>
      </c>
      <c r="G71" s="82"/>
      <c r="H71" s="82"/>
      <c r="I71" s="82"/>
      <c r="J71" s="82"/>
    </row>
    <row r="72" spans="1:10" s="83" customFormat="1" ht="56.25">
      <c r="A72" s="81" t="s">
        <v>335</v>
      </c>
      <c r="B72" s="95" t="s">
        <v>72</v>
      </c>
      <c r="C72" s="96" t="s">
        <v>131</v>
      </c>
      <c r="D72" s="72">
        <f>D71</f>
        <v>58388</v>
      </c>
      <c r="E72" s="72">
        <f>E71</f>
        <v>27125.48</v>
      </c>
      <c r="F72" s="72">
        <f t="shared" si="0"/>
        <v>31262.52</v>
      </c>
      <c r="G72" s="82"/>
      <c r="H72" s="82"/>
      <c r="I72" s="82"/>
      <c r="J72" s="82"/>
    </row>
    <row r="73" spans="1:10" s="83" customFormat="1" ht="45">
      <c r="A73" s="81" t="s">
        <v>98</v>
      </c>
      <c r="B73" s="95" t="s">
        <v>72</v>
      </c>
      <c r="C73" s="96" t="s">
        <v>132</v>
      </c>
      <c r="D73" s="72">
        <v>7950</v>
      </c>
      <c r="E73" s="72">
        <v>3180</v>
      </c>
      <c r="F73" s="72">
        <f t="shared" si="0"/>
        <v>4770</v>
      </c>
      <c r="G73" s="82"/>
      <c r="H73" s="82"/>
      <c r="I73" s="82"/>
      <c r="J73" s="82"/>
    </row>
    <row r="74" spans="1:10" s="83" customFormat="1" ht="45" customHeight="1">
      <c r="A74" s="81" t="s">
        <v>336</v>
      </c>
      <c r="B74" s="95" t="s">
        <v>72</v>
      </c>
      <c r="C74" s="96" t="s">
        <v>133</v>
      </c>
      <c r="D74" s="72">
        <f>D73</f>
        <v>7950</v>
      </c>
      <c r="E74" s="72">
        <f>E73</f>
        <v>3180</v>
      </c>
      <c r="F74" s="72">
        <f>D74-E74</f>
        <v>4770</v>
      </c>
      <c r="G74" s="82"/>
      <c r="H74" s="82"/>
      <c r="I74" s="82"/>
      <c r="J74" s="82"/>
    </row>
    <row r="75" spans="1:10" s="83" customFormat="1" ht="32.25" customHeight="1" hidden="1">
      <c r="A75" s="81" t="s">
        <v>203</v>
      </c>
      <c r="B75" s="95" t="s">
        <v>72</v>
      </c>
      <c r="C75" s="96" t="s">
        <v>204</v>
      </c>
      <c r="D75" s="72">
        <v>0</v>
      </c>
      <c r="E75" s="72">
        <v>0</v>
      </c>
      <c r="F75" s="72">
        <f>D75-E75</f>
        <v>0</v>
      </c>
      <c r="G75" s="82"/>
      <c r="H75" s="82"/>
      <c r="I75" s="82"/>
      <c r="J75" s="82"/>
    </row>
    <row r="76" spans="1:10" s="83" customFormat="1" ht="83.25" customHeight="1" hidden="1">
      <c r="A76" s="81" t="s">
        <v>317</v>
      </c>
      <c r="B76" s="95" t="s">
        <v>72</v>
      </c>
      <c r="C76" s="96" t="s">
        <v>316</v>
      </c>
      <c r="D76" s="72">
        <v>0</v>
      </c>
      <c r="E76" s="72">
        <v>0</v>
      </c>
      <c r="F76" s="72">
        <f>D76-E76</f>
        <v>0</v>
      </c>
      <c r="G76" s="82"/>
      <c r="H76" s="82"/>
      <c r="I76" s="82"/>
      <c r="J76" s="82"/>
    </row>
    <row r="77" spans="1:10" s="83" customFormat="1" ht="80.25" customHeight="1" hidden="1">
      <c r="A77" s="81" t="s">
        <v>205</v>
      </c>
      <c r="B77" s="95" t="s">
        <v>72</v>
      </c>
      <c r="C77" s="96" t="s">
        <v>206</v>
      </c>
      <c r="D77" s="72">
        <v>32700</v>
      </c>
      <c r="E77" s="72">
        <f>E75</f>
        <v>0</v>
      </c>
      <c r="F77" s="72">
        <f t="shared" si="0"/>
        <v>32700</v>
      </c>
      <c r="G77" s="82"/>
      <c r="H77" s="82"/>
      <c r="I77" s="82"/>
      <c r="J77" s="82"/>
    </row>
    <row r="78" spans="1:8" s="24" customFormat="1" ht="2.25" customHeight="1" hidden="1">
      <c r="A78" s="81" t="s">
        <v>203</v>
      </c>
      <c r="B78" s="95" t="s">
        <v>72</v>
      </c>
      <c r="C78" s="96" t="s">
        <v>204</v>
      </c>
      <c r="D78" s="72">
        <v>32700</v>
      </c>
      <c r="E78" s="72">
        <v>32700</v>
      </c>
      <c r="F78" s="72">
        <f>D78-E78</f>
        <v>0</v>
      </c>
      <c r="H78" s="39"/>
    </row>
    <row r="79" spans="1:6" ht="12.75">
      <c r="A79" s="24"/>
      <c r="B79" s="24"/>
      <c r="C79" s="98"/>
      <c r="D79" s="39"/>
      <c r="E79" s="39"/>
      <c r="F79" s="39"/>
    </row>
    <row r="80" ht="12.75">
      <c r="C80" s="24"/>
    </row>
  </sheetData>
  <sheetProtection/>
  <mergeCells count="7">
    <mergeCell ref="B4:C4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91"/>
  <sheetViews>
    <sheetView showGridLines="0" zoomScale="115" zoomScaleNormal="115" zoomScaleSheetLayoutView="100" zoomScalePageLayoutView="0" workbookViewId="0" topLeftCell="A1">
      <selection activeCell="E186" sqref="E186"/>
    </sheetView>
  </sheetViews>
  <sheetFormatPr defaultColWidth="9.00390625" defaultRowHeight="12.75"/>
  <cols>
    <col min="1" max="1" width="29.00390625" style="0" customWidth="1"/>
    <col min="2" max="2" width="4.625" style="0" customWidth="1"/>
    <col min="3" max="3" width="24.375" style="0" customWidth="1"/>
    <col min="4" max="4" width="9.625" style="0" customWidth="1"/>
    <col min="5" max="5" width="12.75390625" style="0" customWidth="1"/>
    <col min="6" max="6" width="12.25390625" style="0" customWidth="1"/>
    <col min="7" max="7" width="11.875" style="0" customWidth="1"/>
    <col min="8" max="9" width="0.74609375" style="0" customWidth="1"/>
  </cols>
  <sheetData>
    <row r="1" spans="1:9" ht="15">
      <c r="A1" s="113" t="s">
        <v>28</v>
      </c>
      <c r="B1" s="113"/>
      <c r="C1" s="113"/>
      <c r="D1" s="113"/>
      <c r="E1" s="113"/>
      <c r="F1" s="113"/>
      <c r="G1" s="38" t="s">
        <v>22</v>
      </c>
      <c r="H1" s="40"/>
      <c r="I1" s="40"/>
    </row>
    <row r="2" spans="1:9" ht="15">
      <c r="A2" s="40"/>
      <c r="B2" s="40"/>
      <c r="C2" s="40"/>
      <c r="D2" s="40"/>
      <c r="E2" s="40"/>
      <c r="F2" s="40"/>
      <c r="G2" s="40"/>
      <c r="H2" s="40"/>
      <c r="I2" s="40"/>
    </row>
    <row r="3" spans="1:9" ht="12.75" customHeight="1">
      <c r="A3" s="50"/>
      <c r="B3" s="47" t="s">
        <v>8</v>
      </c>
      <c r="C3" s="48" t="s">
        <v>7</v>
      </c>
      <c r="D3" s="48"/>
      <c r="E3" s="48" t="s">
        <v>20</v>
      </c>
      <c r="F3" s="49"/>
      <c r="G3" s="122" t="s">
        <v>13</v>
      </c>
      <c r="H3" s="40"/>
      <c r="I3" s="40"/>
    </row>
    <row r="4" spans="1:9" ht="12.75" customHeight="1">
      <c r="A4" s="73" t="s">
        <v>5</v>
      </c>
      <c r="B4" s="4" t="s">
        <v>9</v>
      </c>
      <c r="C4" s="43" t="s">
        <v>36</v>
      </c>
      <c r="D4" s="43" t="s">
        <v>454</v>
      </c>
      <c r="E4" s="43" t="s">
        <v>21</v>
      </c>
      <c r="F4" s="42" t="s">
        <v>15</v>
      </c>
      <c r="G4" s="123"/>
      <c r="H4" s="40"/>
      <c r="I4" s="40"/>
    </row>
    <row r="5" spans="1:9" ht="11.25" customHeight="1">
      <c r="A5" s="51"/>
      <c r="B5" s="4" t="s">
        <v>10</v>
      </c>
      <c r="C5" s="41" t="s">
        <v>37</v>
      </c>
      <c r="D5" s="41"/>
      <c r="E5" s="41" t="s">
        <v>3</v>
      </c>
      <c r="F5" s="44"/>
      <c r="G5" s="124"/>
      <c r="H5" s="40"/>
      <c r="I5" s="40"/>
    </row>
    <row r="6" spans="1:9" ht="13.5" thickBot="1">
      <c r="A6" s="52">
        <v>1</v>
      </c>
      <c r="B6" s="6">
        <v>2</v>
      </c>
      <c r="C6" s="45">
        <v>3</v>
      </c>
      <c r="D6" s="45"/>
      <c r="E6" s="46" t="s">
        <v>1</v>
      </c>
      <c r="F6" s="46" t="s">
        <v>2</v>
      </c>
      <c r="G6" s="46" t="s">
        <v>6</v>
      </c>
      <c r="H6" s="53"/>
      <c r="I6" s="30"/>
    </row>
    <row r="7" spans="1:7" s="39" customFormat="1" ht="19.5" customHeight="1">
      <c r="A7" s="108" t="s">
        <v>43</v>
      </c>
      <c r="B7" s="109">
        <v>200</v>
      </c>
      <c r="C7" s="106" t="s">
        <v>138</v>
      </c>
      <c r="D7" s="106"/>
      <c r="E7" s="110">
        <f>E8+E85+E96+E114+E137+E187</f>
        <v>1924542.8500000003</v>
      </c>
      <c r="F7" s="110">
        <f>F8+F85+F96+F114+F137+F186</f>
        <v>668030.3499999999</v>
      </c>
      <c r="G7" s="110">
        <f aca="true" t="shared" si="0" ref="G7:G32">E7-F7</f>
        <v>1256512.5000000005</v>
      </c>
    </row>
    <row r="8" spans="1:7" s="82" customFormat="1" ht="22.5">
      <c r="A8" s="104" t="s">
        <v>52</v>
      </c>
      <c r="B8" s="105" t="s">
        <v>50</v>
      </c>
      <c r="C8" s="106" t="s">
        <v>139</v>
      </c>
      <c r="D8" s="106"/>
      <c r="E8" s="107">
        <f>E10+E20+E70+E72+E77+E82+E83+E84</f>
        <v>1309086.8500000003</v>
      </c>
      <c r="F8" s="107">
        <f>F10+F20+F65+F68+F70+F72+F77+F82+F83+F84+F69</f>
        <v>630685.3999999999</v>
      </c>
      <c r="G8" s="107">
        <f t="shared" si="0"/>
        <v>678401.4500000004</v>
      </c>
    </row>
    <row r="9" spans="1:7" s="82" customFormat="1" ht="23.25" customHeight="1" hidden="1">
      <c r="A9" s="84" t="s">
        <v>229</v>
      </c>
      <c r="B9" s="92" t="s">
        <v>50</v>
      </c>
      <c r="C9" s="91" t="s">
        <v>339</v>
      </c>
      <c r="D9" s="91"/>
      <c r="E9" s="85">
        <f>E10</f>
        <v>286000</v>
      </c>
      <c r="F9" s="85">
        <f>F10</f>
        <v>145484.28</v>
      </c>
      <c r="G9" s="85">
        <f t="shared" si="0"/>
        <v>140515.72</v>
      </c>
    </row>
    <row r="10" spans="1:7" s="82" customFormat="1" ht="23.25" customHeight="1">
      <c r="A10" s="84" t="s">
        <v>363</v>
      </c>
      <c r="B10" s="92" t="s">
        <v>50</v>
      </c>
      <c r="C10" s="91" t="s">
        <v>362</v>
      </c>
      <c r="D10" s="91"/>
      <c r="E10" s="85">
        <f>E11+E14</f>
        <v>286000</v>
      </c>
      <c r="F10" s="85">
        <f>F11+F14</f>
        <v>145484.28</v>
      </c>
      <c r="G10" s="85">
        <f t="shared" si="0"/>
        <v>140515.72</v>
      </c>
    </row>
    <row r="11" spans="1:7" s="82" customFormat="1" ht="24" customHeight="1">
      <c r="A11" s="84" t="s">
        <v>357</v>
      </c>
      <c r="B11" s="92" t="s">
        <v>50</v>
      </c>
      <c r="C11" s="91" t="s">
        <v>356</v>
      </c>
      <c r="D11" s="91"/>
      <c r="E11" s="85">
        <f>E12+E13</f>
        <v>220000</v>
      </c>
      <c r="F11" s="85">
        <f>F12+F13</f>
        <v>124645.07999999999</v>
      </c>
      <c r="G11" s="85">
        <f t="shared" si="0"/>
        <v>95354.92000000001</v>
      </c>
    </row>
    <row r="12" spans="1:7" s="82" customFormat="1" ht="22.5">
      <c r="A12" s="84" t="s">
        <v>358</v>
      </c>
      <c r="B12" s="92" t="s">
        <v>50</v>
      </c>
      <c r="C12" s="91" t="s">
        <v>359</v>
      </c>
      <c r="D12" s="91" t="s">
        <v>455</v>
      </c>
      <c r="E12" s="85">
        <v>165118.87</v>
      </c>
      <c r="F12" s="85">
        <v>69763.95</v>
      </c>
      <c r="G12" s="85">
        <f t="shared" si="0"/>
        <v>95354.92</v>
      </c>
    </row>
    <row r="13" spans="1:7" s="82" customFormat="1" ht="33.75">
      <c r="A13" s="84" t="s">
        <v>360</v>
      </c>
      <c r="B13" s="92" t="s">
        <v>50</v>
      </c>
      <c r="C13" s="91" t="s">
        <v>361</v>
      </c>
      <c r="D13" s="91" t="s">
        <v>456</v>
      </c>
      <c r="E13" s="85">
        <v>54881.13</v>
      </c>
      <c r="F13" s="85">
        <v>54881.13</v>
      </c>
      <c r="G13" s="85">
        <f>E13-F13</f>
        <v>0</v>
      </c>
    </row>
    <row r="14" spans="1:7" s="82" customFormat="1" ht="67.5">
      <c r="A14" s="84" t="s">
        <v>364</v>
      </c>
      <c r="B14" s="92" t="s">
        <v>50</v>
      </c>
      <c r="C14" s="91" t="s">
        <v>365</v>
      </c>
      <c r="D14" s="91"/>
      <c r="E14" s="85">
        <f>E15+E16</f>
        <v>66000</v>
      </c>
      <c r="F14" s="85">
        <f>F15+F16</f>
        <v>20839.2</v>
      </c>
      <c r="G14" s="85">
        <f>E14-F14</f>
        <v>45160.8</v>
      </c>
    </row>
    <row r="15" spans="1:7" s="82" customFormat="1" ht="22.5">
      <c r="A15" s="84" t="s">
        <v>366</v>
      </c>
      <c r="B15" s="92" t="s">
        <v>50</v>
      </c>
      <c r="C15" s="91" t="s">
        <v>367</v>
      </c>
      <c r="D15" s="91" t="s">
        <v>457</v>
      </c>
      <c r="E15" s="85">
        <v>59927.5</v>
      </c>
      <c r="F15" s="85">
        <v>14766.7</v>
      </c>
      <c r="G15" s="85">
        <f t="shared" si="0"/>
        <v>45160.8</v>
      </c>
    </row>
    <row r="16" spans="1:7" s="82" customFormat="1" ht="33" customHeight="1">
      <c r="A16" s="84" t="s">
        <v>368</v>
      </c>
      <c r="B16" s="92" t="s">
        <v>50</v>
      </c>
      <c r="C16" s="91" t="s">
        <v>369</v>
      </c>
      <c r="D16" s="91" t="s">
        <v>458</v>
      </c>
      <c r="E16" s="85">
        <v>6072.5</v>
      </c>
      <c r="F16" s="85">
        <v>6072.5</v>
      </c>
      <c r="G16" s="85">
        <f>E16-F16</f>
        <v>0</v>
      </c>
    </row>
    <row r="17" spans="1:7" s="82" customFormat="1" ht="22.5" hidden="1">
      <c r="A17" s="84" t="s">
        <v>255</v>
      </c>
      <c r="B17" s="92" t="s">
        <v>50</v>
      </c>
      <c r="C17" s="91" t="s">
        <v>256</v>
      </c>
      <c r="D17" s="91"/>
      <c r="E17" s="85">
        <v>0</v>
      </c>
      <c r="F17" s="85">
        <v>0</v>
      </c>
      <c r="G17" s="85">
        <f>E17-F17</f>
        <v>0</v>
      </c>
    </row>
    <row r="18" spans="1:7" s="82" customFormat="1" ht="12.75" hidden="1">
      <c r="A18" s="84" t="s">
        <v>53</v>
      </c>
      <c r="B18" s="92" t="s">
        <v>50</v>
      </c>
      <c r="C18" s="91" t="s">
        <v>257</v>
      </c>
      <c r="D18" s="91"/>
      <c r="E18" s="85">
        <f>E17</f>
        <v>0</v>
      </c>
      <c r="F18" s="85">
        <f>F17</f>
        <v>0</v>
      </c>
      <c r="G18" s="85">
        <f>E18-F18</f>
        <v>0</v>
      </c>
    </row>
    <row r="19" spans="1:7" s="82" customFormat="1" ht="33.75" hidden="1">
      <c r="A19" s="84" t="s">
        <v>230</v>
      </c>
      <c r="B19" s="92" t="s">
        <v>50</v>
      </c>
      <c r="C19" s="91" t="s">
        <v>258</v>
      </c>
      <c r="D19" s="91"/>
      <c r="E19" s="85">
        <v>0</v>
      </c>
      <c r="F19" s="85">
        <v>0</v>
      </c>
      <c r="G19" s="85">
        <f>E19-F19</f>
        <v>0</v>
      </c>
    </row>
    <row r="20" spans="1:7" s="82" customFormat="1" ht="22.5">
      <c r="A20" s="84" t="s">
        <v>370</v>
      </c>
      <c r="B20" s="92" t="s">
        <v>50</v>
      </c>
      <c r="C20" s="91" t="s">
        <v>371</v>
      </c>
      <c r="D20" s="91"/>
      <c r="E20" s="85">
        <f>E22+E25+E28+E65+E67+E69</f>
        <v>652086.85</v>
      </c>
      <c r="F20" s="85">
        <f>F22+F25+F28</f>
        <v>333480.32</v>
      </c>
      <c r="G20" s="85">
        <f t="shared" si="0"/>
        <v>318606.52999999997</v>
      </c>
    </row>
    <row r="21" spans="1:7" s="82" customFormat="1" ht="12.75" hidden="1">
      <c r="A21" s="84" t="s">
        <v>53</v>
      </c>
      <c r="B21" s="92" t="s">
        <v>50</v>
      </c>
      <c r="C21" s="91" t="s">
        <v>340</v>
      </c>
      <c r="D21" s="91"/>
      <c r="E21" s="85">
        <f>E22</f>
        <v>366204.85</v>
      </c>
      <c r="F21" s="85">
        <f>F22</f>
        <v>191031.49</v>
      </c>
      <c r="G21" s="85">
        <f t="shared" si="0"/>
        <v>175173.36</v>
      </c>
    </row>
    <row r="22" spans="1:7" s="82" customFormat="1" ht="33.75">
      <c r="A22" s="84" t="s">
        <v>357</v>
      </c>
      <c r="B22" s="92" t="s">
        <v>50</v>
      </c>
      <c r="C22" s="91" t="s">
        <v>372</v>
      </c>
      <c r="D22" s="91"/>
      <c r="E22" s="85">
        <f>E23+E24</f>
        <v>366204.85</v>
      </c>
      <c r="F22" s="85">
        <f>F23+F24</f>
        <v>191031.49</v>
      </c>
      <c r="G22" s="85">
        <f t="shared" si="0"/>
        <v>175173.36</v>
      </c>
    </row>
    <row r="23" spans="1:7" s="82" customFormat="1" ht="25.5" customHeight="1">
      <c r="A23" s="84" t="s">
        <v>358</v>
      </c>
      <c r="B23" s="92" t="s">
        <v>50</v>
      </c>
      <c r="C23" s="91" t="s">
        <v>373</v>
      </c>
      <c r="D23" s="91" t="s">
        <v>455</v>
      </c>
      <c r="E23" s="85">
        <v>269696.16</v>
      </c>
      <c r="F23" s="85">
        <v>94522.8</v>
      </c>
      <c r="G23" s="85">
        <f t="shared" si="0"/>
        <v>175173.36</v>
      </c>
    </row>
    <row r="24" spans="1:7" s="82" customFormat="1" ht="21" customHeight="1">
      <c r="A24" s="84" t="s">
        <v>360</v>
      </c>
      <c r="B24" s="92" t="s">
        <v>50</v>
      </c>
      <c r="C24" s="91" t="s">
        <v>374</v>
      </c>
      <c r="D24" s="91" t="s">
        <v>456</v>
      </c>
      <c r="E24" s="85">
        <v>96508.69</v>
      </c>
      <c r="F24" s="85">
        <v>96508.69</v>
      </c>
      <c r="G24" s="85">
        <f t="shared" si="0"/>
        <v>0</v>
      </c>
    </row>
    <row r="25" spans="1:7" s="82" customFormat="1" ht="66" customHeight="1">
      <c r="A25" s="84" t="s">
        <v>364</v>
      </c>
      <c r="B25" s="92" t="s">
        <v>50</v>
      </c>
      <c r="C25" s="91" t="s">
        <v>375</v>
      </c>
      <c r="D25" s="91"/>
      <c r="E25" s="85">
        <f>E26+E27</f>
        <v>110000</v>
      </c>
      <c r="F25" s="85">
        <f>F26+F27</f>
        <v>40252.54</v>
      </c>
      <c r="G25" s="85">
        <f>E25-F25</f>
        <v>69747.45999999999</v>
      </c>
    </row>
    <row r="26" spans="1:7" s="82" customFormat="1" ht="33.75">
      <c r="A26" s="84" t="s">
        <v>376</v>
      </c>
      <c r="B26" s="92" t="s">
        <v>50</v>
      </c>
      <c r="C26" s="91" t="s">
        <v>377</v>
      </c>
      <c r="D26" s="91" t="s">
        <v>457</v>
      </c>
      <c r="E26" s="85">
        <v>89754.8</v>
      </c>
      <c r="F26" s="85">
        <v>20007.34</v>
      </c>
      <c r="G26" s="85">
        <f t="shared" si="0"/>
        <v>69747.46</v>
      </c>
    </row>
    <row r="27" spans="1:7" s="82" customFormat="1" ht="33.75">
      <c r="A27" s="84" t="s">
        <v>368</v>
      </c>
      <c r="B27" s="92" t="s">
        <v>50</v>
      </c>
      <c r="C27" s="91" t="s">
        <v>378</v>
      </c>
      <c r="D27" s="91" t="s">
        <v>458</v>
      </c>
      <c r="E27" s="85">
        <v>20245.2</v>
      </c>
      <c r="F27" s="85">
        <v>20245.2</v>
      </c>
      <c r="G27" s="85">
        <f t="shared" si="0"/>
        <v>0</v>
      </c>
    </row>
    <row r="28" spans="1:7" s="82" customFormat="1" ht="45">
      <c r="A28" s="84" t="s">
        <v>379</v>
      </c>
      <c r="B28" s="92" t="s">
        <v>50</v>
      </c>
      <c r="C28" s="91" t="s">
        <v>380</v>
      </c>
      <c r="D28" s="91"/>
      <c r="E28" s="85">
        <f>E29+E30+E32+E34+E35+E36+E37+E38+E39+E42+E43+E64</f>
        <v>169382</v>
      </c>
      <c r="F28" s="85">
        <f>F29+F30+F32+F34+F35+F36+F37+F38+F39+F42+F43+F64</f>
        <v>102196.29</v>
      </c>
      <c r="G28" s="85">
        <f>E28-F28</f>
        <v>67185.71</v>
      </c>
    </row>
    <row r="29" spans="1:7" s="82" customFormat="1" ht="22.5">
      <c r="A29" s="84" t="s">
        <v>381</v>
      </c>
      <c r="B29" s="92" t="s">
        <v>50</v>
      </c>
      <c r="C29" s="91" t="s">
        <v>382</v>
      </c>
      <c r="D29" s="91" t="s">
        <v>459</v>
      </c>
      <c r="E29" s="85">
        <v>17676.46</v>
      </c>
      <c r="F29" s="85">
        <v>5955.77</v>
      </c>
      <c r="G29" s="85">
        <f t="shared" si="0"/>
        <v>11720.689999999999</v>
      </c>
    </row>
    <row r="30" spans="1:7" s="82" customFormat="1" ht="22.5">
      <c r="A30" s="84" t="s">
        <v>383</v>
      </c>
      <c r="B30" s="92" t="s">
        <v>50</v>
      </c>
      <c r="C30" s="91" t="s">
        <v>384</v>
      </c>
      <c r="D30" s="91" t="s">
        <v>460</v>
      </c>
      <c r="E30" s="85">
        <v>3705.54</v>
      </c>
      <c r="F30" s="85">
        <v>117.54</v>
      </c>
      <c r="G30" s="85">
        <f t="shared" si="0"/>
        <v>3588</v>
      </c>
    </row>
    <row r="31" spans="1:7" s="82" customFormat="1" ht="12.75" hidden="1">
      <c r="A31" s="84" t="s">
        <v>59</v>
      </c>
      <c r="B31" s="92" t="s">
        <v>50</v>
      </c>
      <c r="C31" s="91" t="s">
        <v>140</v>
      </c>
      <c r="D31" s="91"/>
      <c r="E31" s="85">
        <v>264</v>
      </c>
      <c r="F31" s="85">
        <v>264</v>
      </c>
      <c r="G31" s="85">
        <f t="shared" si="0"/>
        <v>0</v>
      </c>
    </row>
    <row r="32" spans="1:7" s="82" customFormat="1" ht="22.5">
      <c r="A32" s="84" t="s">
        <v>385</v>
      </c>
      <c r="B32" s="92" t="s">
        <v>50</v>
      </c>
      <c r="C32" s="91" t="s">
        <v>386</v>
      </c>
      <c r="D32" s="91" t="s">
        <v>461</v>
      </c>
      <c r="E32" s="85">
        <v>13000</v>
      </c>
      <c r="F32" s="85">
        <v>12416.9</v>
      </c>
      <c r="G32" s="85">
        <f t="shared" si="0"/>
        <v>583.1000000000004</v>
      </c>
    </row>
    <row r="33" spans="1:7" s="82" customFormat="1" ht="22.5" hidden="1">
      <c r="A33" s="84" t="s">
        <v>61</v>
      </c>
      <c r="B33" s="92" t="s">
        <v>50</v>
      </c>
      <c r="C33" s="91" t="s">
        <v>141</v>
      </c>
      <c r="D33" s="91"/>
      <c r="E33" s="85">
        <v>7800</v>
      </c>
      <c r="F33" s="85">
        <v>0</v>
      </c>
      <c r="G33" s="85">
        <v>7800</v>
      </c>
    </row>
    <row r="34" spans="1:7" s="82" customFormat="1" ht="22.5">
      <c r="A34" s="84" t="s">
        <v>387</v>
      </c>
      <c r="B34" s="92" t="s">
        <v>50</v>
      </c>
      <c r="C34" s="91" t="s">
        <v>388</v>
      </c>
      <c r="D34" s="91" t="s">
        <v>462</v>
      </c>
      <c r="E34" s="85">
        <v>5000</v>
      </c>
      <c r="F34" s="85">
        <v>0</v>
      </c>
      <c r="G34" s="85">
        <f>E34-F34</f>
        <v>5000</v>
      </c>
    </row>
    <row r="35" spans="1:7" s="82" customFormat="1" ht="22.5">
      <c r="A35" s="84" t="s">
        <v>389</v>
      </c>
      <c r="B35" s="92" t="s">
        <v>50</v>
      </c>
      <c r="C35" s="91" t="s">
        <v>390</v>
      </c>
      <c r="D35" s="91" t="s">
        <v>463</v>
      </c>
      <c r="E35" s="85">
        <v>4000</v>
      </c>
      <c r="F35" s="85">
        <v>0</v>
      </c>
      <c r="G35" s="85">
        <f>E35-F35</f>
        <v>4000</v>
      </c>
    </row>
    <row r="36" spans="1:7" s="82" customFormat="1" ht="33.75">
      <c r="A36" s="84" t="s">
        <v>391</v>
      </c>
      <c r="B36" s="92" t="s">
        <v>50</v>
      </c>
      <c r="C36" s="91" t="s">
        <v>392</v>
      </c>
      <c r="D36" s="91" t="s">
        <v>464</v>
      </c>
      <c r="E36" s="85">
        <v>50028.72</v>
      </c>
      <c r="F36" s="85">
        <v>50028.72</v>
      </c>
      <c r="G36" s="85">
        <f>E36-F36</f>
        <v>0</v>
      </c>
    </row>
    <row r="37" spans="1:7" s="82" customFormat="1" ht="21" customHeight="1">
      <c r="A37" s="84" t="s">
        <v>393</v>
      </c>
      <c r="B37" s="92" t="s">
        <v>50</v>
      </c>
      <c r="C37" s="91" t="s">
        <v>394</v>
      </c>
      <c r="D37" s="91" t="s">
        <v>465</v>
      </c>
      <c r="E37" s="85">
        <v>16500</v>
      </c>
      <c r="F37" s="85">
        <v>16372.86</v>
      </c>
      <c r="G37" s="85">
        <f aca="true" t="shared" si="1" ref="G37:G52">E37-F37</f>
        <v>127.13999999999942</v>
      </c>
    </row>
    <row r="38" spans="1:7" s="82" customFormat="1" ht="24.75" customHeight="1">
      <c r="A38" s="84" t="s">
        <v>395</v>
      </c>
      <c r="B38" s="92" t="s">
        <v>50</v>
      </c>
      <c r="C38" s="91" t="s">
        <v>396</v>
      </c>
      <c r="D38" s="91" t="s">
        <v>466</v>
      </c>
      <c r="E38" s="85">
        <v>19471.28</v>
      </c>
      <c r="F38" s="85">
        <v>8175</v>
      </c>
      <c r="G38" s="85">
        <f>E38-F38</f>
        <v>11296.279999999999</v>
      </c>
    </row>
    <row r="39" spans="1:7" s="82" customFormat="1" ht="24.75" customHeight="1">
      <c r="A39" s="84" t="s">
        <v>398</v>
      </c>
      <c r="B39" s="92" t="s">
        <v>50</v>
      </c>
      <c r="C39" s="91" t="s">
        <v>397</v>
      </c>
      <c r="D39" s="91" t="s">
        <v>467</v>
      </c>
      <c r="E39" s="85">
        <v>5000</v>
      </c>
      <c r="F39" s="85">
        <v>0</v>
      </c>
      <c r="G39" s="85">
        <f t="shared" si="1"/>
        <v>5000</v>
      </c>
    </row>
    <row r="40" spans="1:7" s="82" customFormat="1" ht="22.5" hidden="1">
      <c r="A40" s="84" t="s">
        <v>64</v>
      </c>
      <c r="B40" s="92" t="s">
        <v>50</v>
      </c>
      <c r="C40" s="91" t="s">
        <v>341</v>
      </c>
      <c r="D40" s="91"/>
      <c r="E40" s="85">
        <f>E41+E43</f>
        <v>20000</v>
      </c>
      <c r="F40" s="85">
        <f>F43</f>
        <v>9129.5</v>
      </c>
      <c r="G40" s="85">
        <f t="shared" si="1"/>
        <v>10870.5</v>
      </c>
    </row>
    <row r="41" spans="1:7" s="82" customFormat="1" ht="22.5" hidden="1">
      <c r="A41" s="84" t="s">
        <v>201</v>
      </c>
      <c r="B41" s="92" t="s">
        <v>50</v>
      </c>
      <c r="C41" s="91" t="s">
        <v>262</v>
      </c>
      <c r="D41" s="91"/>
      <c r="E41" s="85">
        <v>0</v>
      </c>
      <c r="F41" s="85"/>
      <c r="G41" s="85"/>
    </row>
    <row r="42" spans="1:7" s="82" customFormat="1" ht="33.75">
      <c r="A42" s="84" t="s">
        <v>399</v>
      </c>
      <c r="B42" s="92" t="s">
        <v>50</v>
      </c>
      <c r="C42" s="91" t="s">
        <v>400</v>
      </c>
      <c r="D42" s="91" t="s">
        <v>468</v>
      </c>
      <c r="E42" s="85">
        <v>5000</v>
      </c>
      <c r="F42" s="85">
        <v>0</v>
      </c>
      <c r="G42" s="85">
        <f>E42-F42</f>
        <v>5000</v>
      </c>
    </row>
    <row r="43" spans="1:7" s="82" customFormat="1" ht="33.75" customHeight="1">
      <c r="A43" s="84" t="s">
        <v>401</v>
      </c>
      <c r="B43" s="92" t="s">
        <v>50</v>
      </c>
      <c r="C43" s="91" t="s">
        <v>402</v>
      </c>
      <c r="D43" s="91" t="s">
        <v>469</v>
      </c>
      <c r="E43" s="85">
        <v>20000</v>
      </c>
      <c r="F43" s="85">
        <v>9129.5</v>
      </c>
      <c r="G43" s="85">
        <f t="shared" si="1"/>
        <v>10870.5</v>
      </c>
    </row>
    <row r="44" spans="1:7" s="82" customFormat="1" ht="22.5" hidden="1">
      <c r="A44" s="84" t="s">
        <v>155</v>
      </c>
      <c r="B44" s="92" t="s">
        <v>50</v>
      </c>
      <c r="C44" s="91" t="s">
        <v>156</v>
      </c>
      <c r="D44" s="91"/>
      <c r="E44" s="85">
        <f>E45</f>
        <v>134097.89</v>
      </c>
      <c r="F44" s="85">
        <f>F45</f>
        <v>134097.89</v>
      </c>
      <c r="G44" s="85">
        <f t="shared" si="1"/>
        <v>0</v>
      </c>
    </row>
    <row r="45" spans="1:7" s="82" customFormat="1" ht="12.75" hidden="1">
      <c r="A45" s="84" t="s">
        <v>53</v>
      </c>
      <c r="B45" s="92" t="s">
        <v>50</v>
      </c>
      <c r="C45" s="91" t="s">
        <v>157</v>
      </c>
      <c r="D45" s="91"/>
      <c r="E45" s="85">
        <f>E46</f>
        <v>134097.89</v>
      </c>
      <c r="F45" s="85">
        <f>F46</f>
        <v>134097.89</v>
      </c>
      <c r="G45" s="85">
        <f t="shared" si="1"/>
        <v>0</v>
      </c>
    </row>
    <row r="46" spans="1:7" s="82" customFormat="1" ht="22.5" hidden="1">
      <c r="A46" s="84" t="s">
        <v>54</v>
      </c>
      <c r="B46" s="92" t="s">
        <v>50</v>
      </c>
      <c r="C46" s="91" t="s">
        <v>158</v>
      </c>
      <c r="D46" s="91"/>
      <c r="E46" s="85">
        <f>E47+E48</f>
        <v>134097.89</v>
      </c>
      <c r="F46" s="85">
        <f>F47+F48</f>
        <v>134097.89</v>
      </c>
      <c r="G46" s="85">
        <f t="shared" si="1"/>
        <v>0</v>
      </c>
    </row>
    <row r="47" spans="1:7" s="82" customFormat="1" ht="12.75" hidden="1">
      <c r="A47" s="84" t="s">
        <v>55</v>
      </c>
      <c r="B47" s="92" t="s">
        <v>50</v>
      </c>
      <c r="C47" s="91" t="s">
        <v>159</v>
      </c>
      <c r="D47" s="91"/>
      <c r="E47" s="85">
        <v>106875.89</v>
      </c>
      <c r="F47" s="85">
        <v>106875.89</v>
      </c>
      <c r="G47" s="85">
        <f t="shared" si="1"/>
        <v>0</v>
      </c>
    </row>
    <row r="48" spans="1:7" s="82" customFormat="1" ht="22.5" hidden="1">
      <c r="A48" s="84" t="s">
        <v>56</v>
      </c>
      <c r="B48" s="92" t="s">
        <v>50</v>
      </c>
      <c r="C48" s="91" t="s">
        <v>160</v>
      </c>
      <c r="D48" s="91"/>
      <c r="E48" s="85">
        <v>27222</v>
      </c>
      <c r="F48" s="85">
        <v>27222</v>
      </c>
      <c r="G48" s="85">
        <f t="shared" si="1"/>
        <v>0</v>
      </c>
    </row>
    <row r="49" spans="1:7" s="82" customFormat="1" ht="22.5" hidden="1">
      <c r="A49" s="84" t="s">
        <v>195</v>
      </c>
      <c r="B49" s="92" t="s">
        <v>50</v>
      </c>
      <c r="C49" s="91" t="s">
        <v>196</v>
      </c>
      <c r="D49" s="91"/>
      <c r="E49" s="85">
        <f>E50</f>
        <v>204000</v>
      </c>
      <c r="F49" s="85">
        <f>F50</f>
        <v>204000</v>
      </c>
      <c r="G49" s="85">
        <f t="shared" si="1"/>
        <v>0</v>
      </c>
    </row>
    <row r="50" spans="1:7" s="82" customFormat="1" ht="12.75" hidden="1">
      <c r="A50" s="84" t="s">
        <v>53</v>
      </c>
      <c r="B50" s="92" t="s">
        <v>50</v>
      </c>
      <c r="C50" s="91" t="s">
        <v>197</v>
      </c>
      <c r="D50" s="91"/>
      <c r="E50" s="85">
        <f>E51</f>
        <v>204000</v>
      </c>
      <c r="F50" s="85">
        <f>F51</f>
        <v>204000</v>
      </c>
      <c r="G50" s="85">
        <f t="shared" si="1"/>
        <v>0</v>
      </c>
    </row>
    <row r="51" spans="1:7" s="82" customFormat="1" ht="22.5" hidden="1">
      <c r="A51" s="84" t="s">
        <v>54</v>
      </c>
      <c r="B51" s="92" t="s">
        <v>50</v>
      </c>
      <c r="C51" s="91" t="s">
        <v>198</v>
      </c>
      <c r="D51" s="91"/>
      <c r="E51" s="85">
        <f>E52+E54</f>
        <v>204000</v>
      </c>
      <c r="F51" s="85">
        <f>F52+F54</f>
        <v>204000</v>
      </c>
      <c r="G51" s="85">
        <f t="shared" si="1"/>
        <v>0</v>
      </c>
    </row>
    <row r="52" spans="1:7" s="82" customFormat="1" ht="12.75" hidden="1">
      <c r="A52" s="84" t="s">
        <v>55</v>
      </c>
      <c r="B52" s="92" t="s">
        <v>50</v>
      </c>
      <c r="C52" s="91" t="s">
        <v>199</v>
      </c>
      <c r="D52" s="91"/>
      <c r="E52" s="85">
        <v>169680.19</v>
      </c>
      <c r="F52" s="85">
        <v>169680.19</v>
      </c>
      <c r="G52" s="85">
        <f t="shared" si="1"/>
        <v>0</v>
      </c>
    </row>
    <row r="53" spans="1:7" s="82" customFormat="1" ht="12.75" hidden="1">
      <c r="A53" s="84" t="s">
        <v>57</v>
      </c>
      <c r="B53" s="92" t="s">
        <v>50</v>
      </c>
      <c r="C53" s="91" t="s">
        <v>142</v>
      </c>
      <c r="D53" s="91"/>
      <c r="E53" s="85">
        <v>1000</v>
      </c>
      <c r="F53" s="85">
        <v>0</v>
      </c>
      <c r="G53" s="85">
        <v>1000</v>
      </c>
    </row>
    <row r="54" spans="1:7" s="82" customFormat="1" ht="21" customHeight="1" hidden="1">
      <c r="A54" s="84" t="s">
        <v>56</v>
      </c>
      <c r="B54" s="92" t="s">
        <v>50</v>
      </c>
      <c r="C54" s="91" t="s">
        <v>200</v>
      </c>
      <c r="D54" s="91"/>
      <c r="E54" s="85">
        <v>34319.81</v>
      </c>
      <c r="F54" s="85">
        <v>34319.81</v>
      </c>
      <c r="G54" s="85">
        <f>E54-F54</f>
        <v>0</v>
      </c>
    </row>
    <row r="55" spans="1:7" s="82" customFormat="1" ht="12.75" hidden="1">
      <c r="A55" s="84" t="s">
        <v>58</v>
      </c>
      <c r="B55" s="92" t="s">
        <v>50</v>
      </c>
      <c r="C55" s="91" t="s">
        <v>145</v>
      </c>
      <c r="D55" s="91"/>
      <c r="E55" s="85">
        <f>E56+E57</f>
        <v>3680</v>
      </c>
      <c r="F55" s="85">
        <f>F56+F57</f>
        <v>3680</v>
      </c>
      <c r="G55" s="85">
        <f>E55-F55</f>
        <v>0</v>
      </c>
    </row>
    <row r="56" spans="1:7" s="82" customFormat="1" ht="12.75" hidden="1">
      <c r="A56" s="84" t="s">
        <v>59</v>
      </c>
      <c r="B56" s="92" t="s">
        <v>50</v>
      </c>
      <c r="C56" s="91" t="s">
        <v>146</v>
      </c>
      <c r="D56" s="91"/>
      <c r="E56" s="85">
        <v>1100</v>
      </c>
      <c r="F56" s="85">
        <v>1100</v>
      </c>
      <c r="G56" s="85">
        <f>E56-F56</f>
        <v>0</v>
      </c>
    </row>
    <row r="57" spans="1:7" s="82" customFormat="1" ht="12.75" hidden="1">
      <c r="A57" s="84" t="s">
        <v>62</v>
      </c>
      <c r="B57" s="92" t="s">
        <v>50</v>
      </c>
      <c r="C57" s="91" t="s">
        <v>147</v>
      </c>
      <c r="D57" s="91"/>
      <c r="E57" s="85">
        <v>2580</v>
      </c>
      <c r="F57" s="85">
        <v>2580</v>
      </c>
      <c r="G57" s="85">
        <f>E57-F57</f>
        <v>0</v>
      </c>
    </row>
    <row r="58" spans="1:7" s="82" customFormat="1" ht="22.5" hidden="1">
      <c r="A58" s="84" t="s">
        <v>64</v>
      </c>
      <c r="B58" s="92" t="s">
        <v>50</v>
      </c>
      <c r="C58" s="91" t="s">
        <v>148</v>
      </c>
      <c r="D58" s="91"/>
      <c r="E58" s="85">
        <f>E60</f>
        <v>1500</v>
      </c>
      <c r="F58" s="85">
        <f>F60</f>
        <v>1500</v>
      </c>
      <c r="G58" s="85">
        <f>E58-F58</f>
        <v>0</v>
      </c>
    </row>
    <row r="59" spans="1:7" s="82" customFormat="1" ht="22.5" hidden="1">
      <c r="A59" s="84" t="s">
        <v>66</v>
      </c>
      <c r="B59" s="92" t="s">
        <v>50</v>
      </c>
      <c r="C59" s="91" t="s">
        <v>149</v>
      </c>
      <c r="D59" s="91"/>
      <c r="E59" s="85">
        <v>27200</v>
      </c>
      <c r="F59" s="85">
        <v>15510</v>
      </c>
      <c r="G59" s="85">
        <v>11690</v>
      </c>
    </row>
    <row r="60" spans="1:7" s="82" customFormat="1" ht="22.5" hidden="1">
      <c r="A60" s="84" t="s">
        <v>65</v>
      </c>
      <c r="B60" s="92" t="s">
        <v>50</v>
      </c>
      <c r="C60" s="91" t="s">
        <v>150</v>
      </c>
      <c r="D60" s="91"/>
      <c r="E60" s="85">
        <v>1500</v>
      </c>
      <c r="F60" s="85">
        <v>1500</v>
      </c>
      <c r="G60" s="85">
        <f aca="true" t="shared" si="2" ref="G60:G126">E60-F60</f>
        <v>0</v>
      </c>
    </row>
    <row r="61" spans="1:7" s="82" customFormat="1" ht="24" customHeight="1" hidden="1">
      <c r="A61" s="84" t="s">
        <v>151</v>
      </c>
      <c r="B61" s="92" t="s">
        <v>50</v>
      </c>
      <c r="C61" s="91" t="s">
        <v>152</v>
      </c>
      <c r="D61" s="91"/>
      <c r="E61" s="85">
        <v>5082</v>
      </c>
      <c r="F61" s="85">
        <v>5082</v>
      </c>
      <c r="G61" s="85">
        <f t="shared" si="2"/>
        <v>0</v>
      </c>
    </row>
    <row r="62" spans="1:7" s="82" customFormat="1" ht="12.75" hidden="1">
      <c r="A62" s="84" t="s">
        <v>53</v>
      </c>
      <c r="B62" s="92" t="s">
        <v>50</v>
      </c>
      <c r="C62" s="91" t="s">
        <v>153</v>
      </c>
      <c r="D62" s="91"/>
      <c r="E62" s="85">
        <f>E61</f>
        <v>5082</v>
      </c>
      <c r="F62" s="85">
        <f>F63</f>
        <v>5082</v>
      </c>
      <c r="G62" s="85">
        <f t="shared" si="2"/>
        <v>0</v>
      </c>
    </row>
    <row r="63" spans="1:7" s="82" customFormat="1" ht="11.25" customHeight="1" hidden="1">
      <c r="A63" s="84" t="s">
        <v>63</v>
      </c>
      <c r="B63" s="92" t="s">
        <v>50</v>
      </c>
      <c r="C63" s="91" t="s">
        <v>154</v>
      </c>
      <c r="D63" s="91"/>
      <c r="E63" s="85">
        <f>E61</f>
        <v>5082</v>
      </c>
      <c r="F63" s="85">
        <f>F61</f>
        <v>5082</v>
      </c>
      <c r="G63" s="85">
        <f t="shared" si="2"/>
        <v>0</v>
      </c>
    </row>
    <row r="64" spans="1:7" s="82" customFormat="1" ht="33.75" customHeight="1">
      <c r="A64" s="84" t="s">
        <v>403</v>
      </c>
      <c r="B64" s="92" t="s">
        <v>50</v>
      </c>
      <c r="C64" s="91" t="s">
        <v>404</v>
      </c>
      <c r="D64" s="91" t="s">
        <v>470</v>
      </c>
      <c r="E64" s="85">
        <v>10000</v>
      </c>
      <c r="F64" s="85">
        <v>0</v>
      </c>
      <c r="G64" s="85">
        <f>E64-F64</f>
        <v>10000</v>
      </c>
    </row>
    <row r="65" spans="1:7" s="82" customFormat="1" ht="22.5" customHeight="1">
      <c r="A65" s="84" t="s">
        <v>406</v>
      </c>
      <c r="B65" s="92" t="s">
        <v>50</v>
      </c>
      <c r="C65" s="91" t="s">
        <v>405</v>
      </c>
      <c r="D65" s="91"/>
      <c r="E65" s="85">
        <f>E66</f>
        <v>2325.54</v>
      </c>
      <c r="F65" s="85">
        <f>F66</f>
        <v>0</v>
      </c>
      <c r="G65" s="85">
        <f>E65-F65</f>
        <v>2325.54</v>
      </c>
    </row>
    <row r="66" spans="1:7" s="82" customFormat="1" ht="15.75" customHeight="1">
      <c r="A66" s="84" t="s">
        <v>407</v>
      </c>
      <c r="B66" s="92" t="s">
        <v>50</v>
      </c>
      <c r="C66" s="91" t="s">
        <v>408</v>
      </c>
      <c r="D66" s="91" t="s">
        <v>471</v>
      </c>
      <c r="E66" s="85">
        <v>2325.54</v>
      </c>
      <c r="F66" s="85">
        <v>0</v>
      </c>
      <c r="G66" s="85">
        <f>E66-F66</f>
        <v>2325.54</v>
      </c>
    </row>
    <row r="67" spans="1:7" s="82" customFormat="1" ht="21.75" customHeight="1">
      <c r="A67" s="84" t="s">
        <v>409</v>
      </c>
      <c r="B67" s="92" t="s">
        <v>50</v>
      </c>
      <c r="C67" s="91" t="s">
        <v>410</v>
      </c>
      <c r="D67" s="91"/>
      <c r="E67" s="85">
        <f>E68</f>
        <v>3925</v>
      </c>
      <c r="F67" s="85">
        <f>F68</f>
        <v>3925</v>
      </c>
      <c r="G67" s="85">
        <f>E67-F67</f>
        <v>0</v>
      </c>
    </row>
    <row r="68" spans="1:7" s="82" customFormat="1" ht="11.25" customHeight="1">
      <c r="A68" s="84" t="s">
        <v>407</v>
      </c>
      <c r="B68" s="92" t="s">
        <v>50</v>
      </c>
      <c r="C68" s="91" t="s">
        <v>411</v>
      </c>
      <c r="D68" s="91" t="s">
        <v>471</v>
      </c>
      <c r="E68" s="85">
        <v>3925</v>
      </c>
      <c r="F68" s="85">
        <v>3925</v>
      </c>
      <c r="G68" s="85">
        <f>E68-F68</f>
        <v>0</v>
      </c>
    </row>
    <row r="69" spans="1:7" s="82" customFormat="1" ht="26.25" customHeight="1">
      <c r="A69" s="84" t="s">
        <v>407</v>
      </c>
      <c r="B69" s="92" t="s">
        <v>50</v>
      </c>
      <c r="C69" s="91" t="s">
        <v>486</v>
      </c>
      <c r="D69" s="91" t="s">
        <v>471</v>
      </c>
      <c r="E69" s="85">
        <v>249.46</v>
      </c>
      <c r="F69" s="85">
        <v>249.46</v>
      </c>
      <c r="G69" s="85">
        <v>0</v>
      </c>
    </row>
    <row r="70" spans="1:7" s="82" customFormat="1" ht="22.5" customHeight="1">
      <c r="A70" s="84" t="s">
        <v>203</v>
      </c>
      <c r="B70" s="92" t="s">
        <v>50</v>
      </c>
      <c r="C70" s="91" t="s">
        <v>412</v>
      </c>
      <c r="D70" s="91"/>
      <c r="E70" s="85">
        <v>20000</v>
      </c>
      <c r="F70" s="85">
        <v>0</v>
      </c>
      <c r="G70" s="85">
        <v>0</v>
      </c>
    </row>
    <row r="71" spans="1:7" s="82" customFormat="1" ht="23.25" customHeight="1">
      <c r="A71" s="84" t="s">
        <v>230</v>
      </c>
      <c r="B71" s="92" t="s">
        <v>50</v>
      </c>
      <c r="C71" s="91" t="s">
        <v>413</v>
      </c>
      <c r="D71" s="91" t="s">
        <v>472</v>
      </c>
      <c r="E71" s="85">
        <f>E70</f>
        <v>20000</v>
      </c>
      <c r="F71" s="85">
        <f>F70</f>
        <v>0</v>
      </c>
      <c r="G71" s="85">
        <v>0</v>
      </c>
    </row>
    <row r="72" spans="1:7" s="82" customFormat="1" ht="24" customHeight="1">
      <c r="A72" s="84" t="s">
        <v>414</v>
      </c>
      <c r="B72" s="92" t="s">
        <v>50</v>
      </c>
      <c r="C72" s="91" t="s">
        <v>415</v>
      </c>
      <c r="D72" s="91"/>
      <c r="E72" s="85">
        <v>1000</v>
      </c>
      <c r="F72" s="85">
        <v>0</v>
      </c>
      <c r="G72" s="85">
        <f t="shared" si="2"/>
        <v>1000</v>
      </c>
    </row>
    <row r="73" spans="1:7" s="82" customFormat="1" ht="15.75" customHeight="1" hidden="1">
      <c r="A73" s="84" t="s">
        <v>53</v>
      </c>
      <c r="B73" s="92" t="s">
        <v>50</v>
      </c>
      <c r="C73" s="91" t="s">
        <v>231</v>
      </c>
      <c r="D73" s="91"/>
      <c r="E73" s="85">
        <f>E72</f>
        <v>1000</v>
      </c>
      <c r="F73" s="85">
        <v>0</v>
      </c>
      <c r="G73" s="85">
        <f t="shared" si="2"/>
        <v>1000</v>
      </c>
    </row>
    <row r="74" spans="1:7" s="82" customFormat="1" ht="25.5" customHeight="1">
      <c r="A74" s="84" t="s">
        <v>398</v>
      </c>
      <c r="B74" s="92" t="s">
        <v>50</v>
      </c>
      <c r="C74" s="91" t="s">
        <v>416</v>
      </c>
      <c r="D74" s="91" t="s">
        <v>467</v>
      </c>
      <c r="E74" s="85">
        <v>1000</v>
      </c>
      <c r="F74" s="85">
        <f>F72</f>
        <v>0</v>
      </c>
      <c r="G74" s="85">
        <f t="shared" si="2"/>
        <v>1000</v>
      </c>
    </row>
    <row r="75" spans="1:7" s="82" customFormat="1" ht="15.75" customHeight="1" hidden="1">
      <c r="A75" s="84" t="s">
        <v>203</v>
      </c>
      <c r="B75" s="92" t="s">
        <v>50</v>
      </c>
      <c r="C75" s="91" t="s">
        <v>412</v>
      </c>
      <c r="D75" s="91"/>
      <c r="E75" s="85"/>
      <c r="F75" s="85"/>
      <c r="G75" s="85"/>
    </row>
    <row r="76" spans="1:7" s="82" customFormat="1" ht="25.5" customHeight="1" hidden="1">
      <c r="A76" s="84" t="s">
        <v>230</v>
      </c>
      <c r="B76" s="92" t="s">
        <v>50</v>
      </c>
      <c r="C76" s="91" t="s">
        <v>413</v>
      </c>
      <c r="D76" s="91"/>
      <c r="E76" s="85"/>
      <c r="F76" s="85"/>
      <c r="G76" s="85"/>
    </row>
    <row r="77" spans="1:7" s="82" customFormat="1" ht="45" customHeight="1">
      <c r="A77" s="84" t="s">
        <v>379</v>
      </c>
      <c r="B77" s="92" t="s">
        <v>50</v>
      </c>
      <c r="C77" s="91" t="s">
        <v>417</v>
      </c>
      <c r="D77" s="91"/>
      <c r="E77" s="85">
        <f>E78+E79+E80+E81</f>
        <v>110000</v>
      </c>
      <c r="F77" s="85">
        <f>F78+F79+F80+F81</f>
        <v>46431.23</v>
      </c>
      <c r="G77" s="85">
        <f aca="true" t="shared" si="3" ref="G77:G82">E77-F77</f>
        <v>63568.77</v>
      </c>
    </row>
    <row r="78" spans="1:7" s="82" customFormat="1" ht="25.5" customHeight="1">
      <c r="A78" s="84" t="s">
        <v>385</v>
      </c>
      <c r="B78" s="92" t="s">
        <v>50</v>
      </c>
      <c r="C78" s="91" t="s">
        <v>476</v>
      </c>
      <c r="D78" s="91" t="s">
        <v>461</v>
      </c>
      <c r="E78" s="85">
        <v>40000</v>
      </c>
      <c r="F78" s="85">
        <v>31676.93</v>
      </c>
      <c r="G78" s="85">
        <f t="shared" si="3"/>
        <v>8323.07</v>
      </c>
    </row>
    <row r="79" spans="1:7" s="82" customFormat="1" ht="27.75" customHeight="1">
      <c r="A79" s="84" t="s">
        <v>387</v>
      </c>
      <c r="B79" s="92" t="s">
        <v>50</v>
      </c>
      <c r="C79" s="91" t="s">
        <v>477</v>
      </c>
      <c r="D79" s="91" t="s">
        <v>462</v>
      </c>
      <c r="E79" s="85">
        <v>10000</v>
      </c>
      <c r="F79" s="85">
        <v>7957.5</v>
      </c>
      <c r="G79" s="85">
        <f t="shared" si="3"/>
        <v>2042.5</v>
      </c>
    </row>
    <row r="80" spans="1:7" s="82" customFormat="1" ht="24" customHeight="1">
      <c r="A80" s="84" t="s">
        <v>389</v>
      </c>
      <c r="B80" s="92" t="s">
        <v>50</v>
      </c>
      <c r="C80" s="91" t="s">
        <v>478</v>
      </c>
      <c r="D80" s="91" t="s">
        <v>463</v>
      </c>
      <c r="E80" s="85">
        <v>10000</v>
      </c>
      <c r="F80" s="85">
        <v>0</v>
      </c>
      <c r="G80" s="85">
        <f t="shared" si="3"/>
        <v>10000</v>
      </c>
    </row>
    <row r="81" spans="1:7" s="82" customFormat="1" ht="33" customHeight="1">
      <c r="A81" s="84" t="s">
        <v>391</v>
      </c>
      <c r="B81" s="92" t="s">
        <v>50</v>
      </c>
      <c r="C81" s="91" t="s">
        <v>479</v>
      </c>
      <c r="D81" s="91" t="s">
        <v>464</v>
      </c>
      <c r="E81" s="85">
        <v>50000</v>
      </c>
      <c r="F81" s="85">
        <v>6796.8</v>
      </c>
      <c r="G81" s="85">
        <f t="shared" si="3"/>
        <v>43203.2</v>
      </c>
    </row>
    <row r="82" spans="1:7" s="82" customFormat="1" ht="18" customHeight="1">
      <c r="A82" s="84" t="s">
        <v>407</v>
      </c>
      <c r="B82" s="92" t="s">
        <v>50</v>
      </c>
      <c r="C82" s="91" t="s">
        <v>481</v>
      </c>
      <c r="D82" s="91" t="s">
        <v>471</v>
      </c>
      <c r="E82" s="85">
        <v>198544.89</v>
      </c>
      <c r="F82" s="85">
        <v>59660</v>
      </c>
      <c r="G82" s="85">
        <f t="shared" si="3"/>
        <v>138884.89</v>
      </c>
    </row>
    <row r="83" spans="1:7" s="82" customFormat="1" ht="21" customHeight="1">
      <c r="A83" s="84" t="s">
        <v>418</v>
      </c>
      <c r="B83" s="92" t="s">
        <v>50</v>
      </c>
      <c r="C83" s="91" t="s">
        <v>419</v>
      </c>
      <c r="D83" s="91" t="s">
        <v>473</v>
      </c>
      <c r="E83" s="85">
        <v>40531</v>
      </c>
      <c r="F83" s="85">
        <v>40531</v>
      </c>
      <c r="G83" s="85">
        <v>0</v>
      </c>
    </row>
    <row r="84" spans="1:7" s="82" customFormat="1" ht="21" customHeight="1">
      <c r="A84" s="84" t="s">
        <v>407</v>
      </c>
      <c r="B84" s="92" t="s">
        <v>50</v>
      </c>
      <c r="C84" s="91" t="s">
        <v>480</v>
      </c>
      <c r="D84" s="91" t="s">
        <v>471</v>
      </c>
      <c r="E84" s="85">
        <v>924.11</v>
      </c>
      <c r="F84" s="85">
        <v>924.11</v>
      </c>
      <c r="G84" s="85">
        <f>E84-F84</f>
        <v>0</v>
      </c>
    </row>
    <row r="85" spans="1:7" s="82" customFormat="1" ht="12.75">
      <c r="A85" s="104" t="s">
        <v>67</v>
      </c>
      <c r="B85" s="105" t="s">
        <v>50</v>
      </c>
      <c r="C85" s="106" t="s">
        <v>143</v>
      </c>
      <c r="D85" s="106"/>
      <c r="E85" s="107">
        <f>E86+E89+E93</f>
        <v>58388</v>
      </c>
      <c r="F85" s="107">
        <f>F86+F89+F93</f>
        <v>13020</v>
      </c>
      <c r="G85" s="107">
        <f t="shared" si="2"/>
        <v>45368</v>
      </c>
    </row>
    <row r="86" spans="1:7" s="82" customFormat="1" ht="33.75">
      <c r="A86" s="84" t="s">
        <v>357</v>
      </c>
      <c r="B86" s="92" t="s">
        <v>50</v>
      </c>
      <c r="C86" s="91" t="s">
        <v>420</v>
      </c>
      <c r="D86" s="91"/>
      <c r="E86" s="85">
        <f>E88</f>
        <v>40000</v>
      </c>
      <c r="F86" s="85">
        <f>F88</f>
        <v>10000</v>
      </c>
      <c r="G86" s="85">
        <f t="shared" si="2"/>
        <v>30000</v>
      </c>
    </row>
    <row r="87" spans="1:7" s="82" customFormat="1" ht="12.75" hidden="1">
      <c r="A87" s="84" t="s">
        <v>53</v>
      </c>
      <c r="B87" s="92" t="s">
        <v>50</v>
      </c>
      <c r="C87" s="91" t="s">
        <v>342</v>
      </c>
      <c r="D87" s="91"/>
      <c r="E87" s="85">
        <f>E88</f>
        <v>40000</v>
      </c>
      <c r="F87" s="85">
        <f>F88</f>
        <v>10000</v>
      </c>
      <c r="G87" s="85">
        <f t="shared" si="2"/>
        <v>30000</v>
      </c>
    </row>
    <row r="88" spans="1:7" s="82" customFormat="1" ht="12.75">
      <c r="A88" s="84" t="s">
        <v>55</v>
      </c>
      <c r="B88" s="92" t="s">
        <v>50</v>
      </c>
      <c r="C88" s="91" t="s">
        <v>421</v>
      </c>
      <c r="D88" s="91" t="s">
        <v>455</v>
      </c>
      <c r="E88" s="85">
        <v>40000</v>
      </c>
      <c r="F88" s="85">
        <v>10000</v>
      </c>
      <c r="G88" s="85">
        <f t="shared" si="2"/>
        <v>30000</v>
      </c>
    </row>
    <row r="89" spans="1:7" s="82" customFormat="1" ht="67.5">
      <c r="A89" s="84" t="s">
        <v>364</v>
      </c>
      <c r="B89" s="92" t="s">
        <v>50</v>
      </c>
      <c r="C89" s="91" t="s">
        <v>422</v>
      </c>
      <c r="D89" s="91"/>
      <c r="E89" s="85">
        <f>E90</f>
        <v>12080</v>
      </c>
      <c r="F89" s="85">
        <f>F90</f>
        <v>3020</v>
      </c>
      <c r="G89" s="85">
        <f t="shared" si="2"/>
        <v>9060</v>
      </c>
    </row>
    <row r="90" spans="1:7" s="82" customFormat="1" ht="21" customHeight="1">
      <c r="A90" s="84" t="s">
        <v>56</v>
      </c>
      <c r="B90" s="92" t="s">
        <v>50</v>
      </c>
      <c r="C90" s="91" t="s">
        <v>423</v>
      </c>
      <c r="D90" s="91" t="s">
        <v>457</v>
      </c>
      <c r="E90" s="85">
        <v>12080</v>
      </c>
      <c r="F90" s="85">
        <v>3020</v>
      </c>
      <c r="G90" s="85">
        <f t="shared" si="2"/>
        <v>9060</v>
      </c>
    </row>
    <row r="91" spans="1:7" s="82" customFormat="1" ht="12.75" hidden="1">
      <c r="A91" s="84" t="s">
        <v>58</v>
      </c>
      <c r="B91" s="92" t="s">
        <v>50</v>
      </c>
      <c r="C91" s="91" t="s">
        <v>161</v>
      </c>
      <c r="D91" s="91"/>
      <c r="E91" s="85">
        <f>E92</f>
        <v>519.2</v>
      </c>
      <c r="F91" s="85">
        <f>F92</f>
        <v>519.2</v>
      </c>
      <c r="G91" s="85">
        <f t="shared" si="2"/>
        <v>0</v>
      </c>
    </row>
    <row r="92" spans="1:7" s="82" customFormat="1" ht="26.25" customHeight="1" hidden="1">
      <c r="A92" s="84" t="s">
        <v>62</v>
      </c>
      <c r="B92" s="92" t="s">
        <v>50</v>
      </c>
      <c r="C92" s="91" t="s">
        <v>162</v>
      </c>
      <c r="D92" s="91"/>
      <c r="E92" s="85">
        <v>519.2</v>
      </c>
      <c r="F92" s="85">
        <v>519.2</v>
      </c>
      <c r="G92" s="85">
        <f t="shared" si="2"/>
        <v>0</v>
      </c>
    </row>
    <row r="93" spans="1:7" s="82" customFormat="1" ht="45">
      <c r="A93" s="84" t="s">
        <v>379</v>
      </c>
      <c r="B93" s="92" t="s">
        <v>50</v>
      </c>
      <c r="C93" s="91" t="s">
        <v>424</v>
      </c>
      <c r="D93" s="91"/>
      <c r="E93" s="85">
        <f>E95+E94</f>
        <v>6308</v>
      </c>
      <c r="F93" s="85">
        <f>F95</f>
        <v>0</v>
      </c>
      <c r="G93" s="85">
        <f t="shared" si="2"/>
        <v>6308</v>
      </c>
    </row>
    <row r="94" spans="1:7" s="82" customFormat="1" ht="19.5" customHeight="1" hidden="1">
      <c r="A94" s="84" t="s">
        <v>66</v>
      </c>
      <c r="B94" s="92" t="s">
        <v>50</v>
      </c>
      <c r="C94" s="91" t="s">
        <v>318</v>
      </c>
      <c r="D94" s="91"/>
      <c r="E94" s="85">
        <v>0</v>
      </c>
      <c r="F94" s="85">
        <v>0</v>
      </c>
      <c r="G94" s="85">
        <f t="shared" si="2"/>
        <v>0</v>
      </c>
    </row>
    <row r="95" spans="1:7" s="82" customFormat="1" ht="24" customHeight="1">
      <c r="A95" s="84" t="s">
        <v>65</v>
      </c>
      <c r="B95" s="92" t="s">
        <v>50</v>
      </c>
      <c r="C95" s="91" t="s">
        <v>425</v>
      </c>
      <c r="D95" s="91" t="s">
        <v>469</v>
      </c>
      <c r="E95" s="85">
        <v>6308</v>
      </c>
      <c r="F95" s="85">
        <v>0</v>
      </c>
      <c r="G95" s="85">
        <f t="shared" si="2"/>
        <v>6308</v>
      </c>
    </row>
    <row r="96" spans="1:7" s="82" customFormat="1" ht="35.25" customHeight="1">
      <c r="A96" s="104" t="s">
        <v>68</v>
      </c>
      <c r="B96" s="105" t="s">
        <v>50</v>
      </c>
      <c r="C96" s="106" t="s">
        <v>144</v>
      </c>
      <c r="D96" s="106"/>
      <c r="E96" s="107">
        <f>E97</f>
        <v>10000</v>
      </c>
      <c r="F96" s="107">
        <f>F97</f>
        <v>0</v>
      </c>
      <c r="G96" s="107">
        <f t="shared" si="2"/>
        <v>10000</v>
      </c>
    </row>
    <row r="97" spans="1:7" s="82" customFormat="1" ht="46.5" customHeight="1">
      <c r="A97" s="84" t="s">
        <v>379</v>
      </c>
      <c r="B97" s="92" t="s">
        <v>50</v>
      </c>
      <c r="C97" s="91" t="s">
        <v>426</v>
      </c>
      <c r="D97" s="91"/>
      <c r="E97" s="85">
        <f>E98</f>
        <v>10000</v>
      </c>
      <c r="F97" s="85">
        <f>F99</f>
        <v>0</v>
      </c>
      <c r="G97" s="85">
        <f t="shared" si="2"/>
        <v>10000</v>
      </c>
    </row>
    <row r="98" spans="1:7" s="82" customFormat="1" ht="0.75" customHeight="1">
      <c r="A98" s="84" t="s">
        <v>64</v>
      </c>
      <c r="B98" s="92" t="s">
        <v>50</v>
      </c>
      <c r="C98" s="91" t="s">
        <v>343</v>
      </c>
      <c r="D98" s="91"/>
      <c r="E98" s="85">
        <f>E99</f>
        <v>10000</v>
      </c>
      <c r="F98" s="85">
        <v>0</v>
      </c>
      <c r="G98" s="85">
        <f t="shared" si="2"/>
        <v>10000</v>
      </c>
    </row>
    <row r="99" spans="1:7" s="82" customFormat="1" ht="33.75" customHeight="1">
      <c r="A99" s="84" t="s">
        <v>401</v>
      </c>
      <c r="B99" s="92" t="s">
        <v>50</v>
      </c>
      <c r="C99" s="91" t="s">
        <v>427</v>
      </c>
      <c r="D99" s="91" t="s">
        <v>469</v>
      </c>
      <c r="E99" s="85">
        <v>10000</v>
      </c>
      <c r="F99" s="85">
        <v>0</v>
      </c>
      <c r="G99" s="85">
        <f t="shared" si="2"/>
        <v>10000</v>
      </c>
    </row>
    <row r="100" spans="1:7" s="82" customFormat="1" ht="0.75" customHeight="1">
      <c r="A100" s="84" t="s">
        <v>207</v>
      </c>
      <c r="B100" s="92" t="s">
        <v>50</v>
      </c>
      <c r="C100" s="91" t="s">
        <v>208</v>
      </c>
      <c r="D100" s="91"/>
      <c r="E100" s="85">
        <f>E101+E111</f>
        <v>0</v>
      </c>
      <c r="F100" s="85">
        <f>F101</f>
        <v>0</v>
      </c>
      <c r="G100" s="85">
        <f t="shared" si="2"/>
        <v>0</v>
      </c>
    </row>
    <row r="101" spans="1:7" s="82" customFormat="1" ht="24.75" customHeight="1" hidden="1">
      <c r="A101" s="84" t="s">
        <v>246</v>
      </c>
      <c r="B101" s="92" t="s">
        <v>50</v>
      </c>
      <c r="C101" s="91" t="s">
        <v>245</v>
      </c>
      <c r="D101" s="91"/>
      <c r="E101" s="85">
        <f>E102</f>
        <v>0</v>
      </c>
      <c r="F101" s="85">
        <f>F102</f>
        <v>0</v>
      </c>
      <c r="G101" s="85">
        <f>E101-F101</f>
        <v>0</v>
      </c>
    </row>
    <row r="102" spans="1:7" s="82" customFormat="1" ht="12" customHeight="1" hidden="1">
      <c r="A102" s="84" t="s">
        <v>232</v>
      </c>
      <c r="B102" s="92" t="s">
        <v>50</v>
      </c>
      <c r="C102" s="91" t="s">
        <v>233</v>
      </c>
      <c r="D102" s="91"/>
      <c r="E102" s="85">
        <f>E103+E105+E107+E109</f>
        <v>0</v>
      </c>
      <c r="F102" s="85">
        <f>F103+F105+F107+F109</f>
        <v>0</v>
      </c>
      <c r="G102" s="85">
        <f>E102-F102</f>
        <v>0</v>
      </c>
    </row>
    <row r="103" spans="1:7" s="82" customFormat="1" ht="15.75" customHeight="1" hidden="1">
      <c r="A103" s="84" t="s">
        <v>53</v>
      </c>
      <c r="B103" s="92" t="s">
        <v>50</v>
      </c>
      <c r="C103" s="91" t="s">
        <v>234</v>
      </c>
      <c r="D103" s="91"/>
      <c r="E103" s="85">
        <v>0</v>
      </c>
      <c r="F103" s="85">
        <f>F104</f>
        <v>0</v>
      </c>
      <c r="G103" s="85">
        <f aca="true" t="shared" si="4" ref="G103:G108">E103-F103</f>
        <v>0</v>
      </c>
    </row>
    <row r="104" spans="1:7" s="82" customFormat="1" ht="14.25" customHeight="1" hidden="1">
      <c r="A104" s="84" t="s">
        <v>194</v>
      </c>
      <c r="B104" s="92" t="s">
        <v>50</v>
      </c>
      <c r="C104" s="91" t="s">
        <v>235</v>
      </c>
      <c r="D104" s="91"/>
      <c r="E104" s="85">
        <f>E103</f>
        <v>0</v>
      </c>
      <c r="F104" s="85">
        <v>0</v>
      </c>
      <c r="G104" s="85">
        <f t="shared" si="4"/>
        <v>0</v>
      </c>
    </row>
    <row r="105" spans="1:7" s="82" customFormat="1" ht="25.5" customHeight="1" hidden="1">
      <c r="A105" s="84" t="s">
        <v>265</v>
      </c>
      <c r="B105" s="92" t="s">
        <v>50</v>
      </c>
      <c r="C105" s="91" t="s">
        <v>248</v>
      </c>
      <c r="D105" s="91"/>
      <c r="E105" s="85">
        <v>0</v>
      </c>
      <c r="F105" s="85">
        <f>F106</f>
        <v>0</v>
      </c>
      <c r="G105" s="85">
        <f t="shared" si="4"/>
        <v>0</v>
      </c>
    </row>
    <row r="106" spans="1:7" s="82" customFormat="1" ht="27.75" customHeight="1" hidden="1">
      <c r="A106" s="84" t="s">
        <v>194</v>
      </c>
      <c r="B106" s="92" t="s">
        <v>50</v>
      </c>
      <c r="C106" s="91" t="s">
        <v>249</v>
      </c>
      <c r="D106" s="91"/>
      <c r="E106" s="85">
        <f>E105</f>
        <v>0</v>
      </c>
      <c r="F106" s="85">
        <v>0</v>
      </c>
      <c r="G106" s="85">
        <f t="shared" si="4"/>
        <v>0</v>
      </c>
    </row>
    <row r="107" spans="1:7" s="82" customFormat="1" ht="46.5" customHeight="1" hidden="1">
      <c r="A107" s="84" t="s">
        <v>266</v>
      </c>
      <c r="B107" s="92" t="s">
        <v>50</v>
      </c>
      <c r="C107" s="91" t="s">
        <v>337</v>
      </c>
      <c r="D107" s="91"/>
      <c r="E107" s="85">
        <f>E108+E113</f>
        <v>0</v>
      </c>
      <c r="F107" s="85">
        <f>F108+F113</f>
        <v>0</v>
      </c>
      <c r="G107" s="85">
        <f t="shared" si="4"/>
        <v>0</v>
      </c>
    </row>
    <row r="108" spans="1:7" s="82" customFormat="1" ht="21.75" customHeight="1" hidden="1">
      <c r="A108" s="84" t="s">
        <v>194</v>
      </c>
      <c r="B108" s="92" t="s">
        <v>50</v>
      </c>
      <c r="C108" s="91" t="s">
        <v>338</v>
      </c>
      <c r="D108" s="91"/>
      <c r="E108" s="85">
        <v>0</v>
      </c>
      <c r="F108" s="85">
        <v>0</v>
      </c>
      <c r="G108" s="85">
        <f t="shared" si="4"/>
        <v>0</v>
      </c>
    </row>
    <row r="109" spans="1:7" s="82" customFormat="1" ht="22.5" customHeight="1" hidden="1">
      <c r="A109" s="84" t="s">
        <v>53</v>
      </c>
      <c r="B109" s="92" t="s">
        <v>50</v>
      </c>
      <c r="C109" s="91" t="s">
        <v>259</v>
      </c>
      <c r="D109" s="91"/>
      <c r="E109" s="85">
        <v>0</v>
      </c>
      <c r="F109" s="85">
        <v>0</v>
      </c>
      <c r="G109" s="85">
        <f>E109-F109</f>
        <v>0</v>
      </c>
    </row>
    <row r="110" spans="1:7" s="82" customFormat="1" ht="24" customHeight="1" hidden="1">
      <c r="A110" s="84" t="s">
        <v>194</v>
      </c>
      <c r="B110" s="92" t="s">
        <v>50</v>
      </c>
      <c r="C110" s="91" t="s">
        <v>260</v>
      </c>
      <c r="D110" s="91"/>
      <c r="E110" s="85">
        <f>E109</f>
        <v>0</v>
      </c>
      <c r="F110" s="85">
        <v>0</v>
      </c>
      <c r="G110" s="85">
        <f>E110-F110</f>
        <v>0</v>
      </c>
    </row>
    <row r="111" spans="1:7" s="82" customFormat="1" ht="21.75" customHeight="1" hidden="1">
      <c r="A111" s="84" t="s">
        <v>236</v>
      </c>
      <c r="B111" s="92" t="s">
        <v>50</v>
      </c>
      <c r="C111" s="91" t="s">
        <v>237</v>
      </c>
      <c r="D111" s="91"/>
      <c r="E111" s="85">
        <v>0</v>
      </c>
      <c r="F111" s="85">
        <f>F112</f>
        <v>0</v>
      </c>
      <c r="G111" s="85">
        <f t="shared" si="2"/>
        <v>0</v>
      </c>
    </row>
    <row r="112" spans="1:7" s="82" customFormat="1" ht="18" customHeight="1" hidden="1">
      <c r="A112" s="84" t="s">
        <v>209</v>
      </c>
      <c r="B112" s="92" t="s">
        <v>50</v>
      </c>
      <c r="C112" s="91" t="s">
        <v>238</v>
      </c>
      <c r="D112" s="91"/>
      <c r="E112" s="85">
        <f>E111</f>
        <v>0</v>
      </c>
      <c r="F112" s="85">
        <f>F113</f>
        <v>0</v>
      </c>
      <c r="G112" s="85">
        <f t="shared" si="2"/>
        <v>0</v>
      </c>
    </row>
    <row r="113" spans="1:7" s="82" customFormat="1" ht="31.5" customHeight="1" hidden="1">
      <c r="A113" s="84" t="s">
        <v>201</v>
      </c>
      <c r="B113" s="92" t="s">
        <v>50</v>
      </c>
      <c r="C113" s="91" t="s">
        <v>313</v>
      </c>
      <c r="D113" s="91"/>
      <c r="E113" s="85">
        <v>0</v>
      </c>
      <c r="F113" s="85">
        <v>0</v>
      </c>
      <c r="G113" s="85">
        <f t="shared" si="2"/>
        <v>0</v>
      </c>
    </row>
    <row r="114" spans="1:7" s="82" customFormat="1" ht="21" customHeight="1">
      <c r="A114" s="104" t="s">
        <v>286</v>
      </c>
      <c r="B114" s="92" t="s">
        <v>50</v>
      </c>
      <c r="C114" s="106" t="s">
        <v>163</v>
      </c>
      <c r="D114" s="106"/>
      <c r="E114" s="107">
        <f>E117+E121+E126+E115</f>
        <v>90000</v>
      </c>
      <c r="F114" s="107">
        <f>F117+F126</f>
        <v>16761.36</v>
      </c>
      <c r="G114" s="107">
        <f t="shared" si="2"/>
        <v>73238.64</v>
      </c>
    </row>
    <row r="115" spans="1:7" s="82" customFormat="1" ht="22.5" hidden="1">
      <c r="A115" s="84" t="s">
        <v>350</v>
      </c>
      <c r="B115" s="92" t="s">
        <v>50</v>
      </c>
      <c r="C115" s="91" t="s">
        <v>351</v>
      </c>
      <c r="D115" s="91"/>
      <c r="E115" s="85">
        <v>0</v>
      </c>
      <c r="F115" s="85">
        <v>0</v>
      </c>
      <c r="G115" s="85">
        <f>E115-F115</f>
        <v>0</v>
      </c>
    </row>
    <row r="116" spans="1:7" s="82" customFormat="1" ht="12.75" hidden="1">
      <c r="A116" s="84" t="s">
        <v>62</v>
      </c>
      <c r="B116" s="92" t="s">
        <v>50</v>
      </c>
      <c r="C116" s="91" t="s">
        <v>352</v>
      </c>
      <c r="D116" s="91"/>
      <c r="E116" s="85">
        <v>0</v>
      </c>
      <c r="F116" s="85">
        <v>0</v>
      </c>
      <c r="G116" s="85">
        <f>E116-F116</f>
        <v>0</v>
      </c>
    </row>
    <row r="117" spans="1:7" s="82" customFormat="1" ht="45">
      <c r="A117" s="84" t="s">
        <v>379</v>
      </c>
      <c r="B117" s="92" t="s">
        <v>50</v>
      </c>
      <c r="C117" s="91" t="s">
        <v>428</v>
      </c>
      <c r="D117" s="91"/>
      <c r="E117" s="85">
        <f>E120+E125</f>
        <v>15000</v>
      </c>
      <c r="F117" s="85">
        <f>F120+F125</f>
        <v>6589.24</v>
      </c>
      <c r="G117" s="85">
        <f t="shared" si="2"/>
        <v>8410.76</v>
      </c>
    </row>
    <row r="118" spans="1:7" s="82" customFormat="1" ht="12.75" hidden="1">
      <c r="A118" s="84" t="s">
        <v>53</v>
      </c>
      <c r="B118" s="92" t="s">
        <v>50</v>
      </c>
      <c r="C118" s="91" t="s">
        <v>344</v>
      </c>
      <c r="D118" s="91"/>
      <c r="E118" s="85">
        <f>E119</f>
        <v>12877.73</v>
      </c>
      <c r="F118" s="85">
        <f>F119</f>
        <v>4466.97</v>
      </c>
      <c r="G118" s="85">
        <f t="shared" si="2"/>
        <v>8410.759999999998</v>
      </c>
    </row>
    <row r="119" spans="1:7" s="82" customFormat="1" ht="12.75" hidden="1">
      <c r="A119" s="84" t="s">
        <v>58</v>
      </c>
      <c r="B119" s="92" t="s">
        <v>50</v>
      </c>
      <c r="C119" s="91" t="s">
        <v>345</v>
      </c>
      <c r="D119" s="91"/>
      <c r="E119" s="85">
        <f>E120</f>
        <v>12877.73</v>
      </c>
      <c r="F119" s="85">
        <f>F120</f>
        <v>4466.97</v>
      </c>
      <c r="G119" s="85">
        <f t="shared" si="2"/>
        <v>8410.759999999998</v>
      </c>
    </row>
    <row r="120" spans="1:7" s="82" customFormat="1" ht="25.5" customHeight="1">
      <c r="A120" s="84" t="s">
        <v>430</v>
      </c>
      <c r="B120" s="92" t="s">
        <v>50</v>
      </c>
      <c r="C120" s="91" t="s">
        <v>429</v>
      </c>
      <c r="D120" s="91" t="s">
        <v>461</v>
      </c>
      <c r="E120" s="85">
        <v>12877.73</v>
      </c>
      <c r="F120" s="85">
        <v>4466.97</v>
      </c>
      <c r="G120" s="85">
        <f t="shared" si="2"/>
        <v>8410.759999999998</v>
      </c>
    </row>
    <row r="121" spans="1:7" s="82" customFormat="1" ht="0.75" customHeight="1">
      <c r="A121" s="84" t="s">
        <v>69</v>
      </c>
      <c r="B121" s="92" t="s">
        <v>50</v>
      </c>
      <c r="C121" s="91" t="s">
        <v>164</v>
      </c>
      <c r="D121" s="91"/>
      <c r="E121" s="85">
        <f aca="true" t="shared" si="5" ref="E121:F123">E122</f>
        <v>0</v>
      </c>
      <c r="F121" s="85">
        <v>17726.06</v>
      </c>
      <c r="G121" s="85">
        <f t="shared" si="2"/>
        <v>-17726.06</v>
      </c>
    </row>
    <row r="122" spans="1:7" s="82" customFormat="1" ht="12" customHeight="1" hidden="1">
      <c r="A122" s="84" t="s">
        <v>53</v>
      </c>
      <c r="B122" s="92" t="s">
        <v>50</v>
      </c>
      <c r="C122" s="91" t="s">
        <v>165</v>
      </c>
      <c r="D122" s="91"/>
      <c r="E122" s="85">
        <f t="shared" si="5"/>
        <v>0</v>
      </c>
      <c r="F122" s="85">
        <f t="shared" si="5"/>
        <v>56524.36</v>
      </c>
      <c r="G122" s="85">
        <f t="shared" si="2"/>
        <v>-56524.36</v>
      </c>
    </row>
    <row r="123" spans="1:7" s="82" customFormat="1" ht="12.75" customHeight="1" hidden="1">
      <c r="A123" s="84" t="s">
        <v>58</v>
      </c>
      <c r="B123" s="92" t="s">
        <v>50</v>
      </c>
      <c r="C123" s="91" t="s">
        <v>166</v>
      </c>
      <c r="D123" s="91"/>
      <c r="E123" s="85">
        <f t="shared" si="5"/>
        <v>0</v>
      </c>
      <c r="F123" s="85">
        <f t="shared" si="5"/>
        <v>56524.36</v>
      </c>
      <c r="G123" s="85">
        <f t="shared" si="2"/>
        <v>-56524.36</v>
      </c>
    </row>
    <row r="124" spans="1:7" s="82" customFormat="1" ht="21.75" customHeight="1" hidden="1">
      <c r="A124" s="84" t="s">
        <v>61</v>
      </c>
      <c r="B124" s="92" t="s">
        <v>50</v>
      </c>
      <c r="C124" s="91" t="s">
        <v>167</v>
      </c>
      <c r="D124" s="91"/>
      <c r="E124" s="85">
        <v>0</v>
      </c>
      <c r="F124" s="85">
        <v>56524.36</v>
      </c>
      <c r="G124" s="85">
        <f t="shared" si="2"/>
        <v>-56524.36</v>
      </c>
    </row>
    <row r="125" spans="1:7" s="82" customFormat="1" ht="32.25" customHeight="1">
      <c r="A125" s="84" t="s">
        <v>452</v>
      </c>
      <c r="B125" s="92"/>
      <c r="C125" s="91" t="s">
        <v>453</v>
      </c>
      <c r="D125" s="91" t="s">
        <v>462</v>
      </c>
      <c r="E125" s="85">
        <v>2122.27</v>
      </c>
      <c r="F125" s="85">
        <v>2122.27</v>
      </c>
      <c r="G125" s="85">
        <f>E125-F125</f>
        <v>0</v>
      </c>
    </row>
    <row r="126" spans="1:7" s="82" customFormat="1" ht="47.25" customHeight="1">
      <c r="A126" s="84" t="s">
        <v>379</v>
      </c>
      <c r="B126" s="92" t="s">
        <v>50</v>
      </c>
      <c r="C126" s="91" t="s">
        <v>431</v>
      </c>
      <c r="D126" s="91"/>
      <c r="E126" s="85">
        <f>E129+E134+E136</f>
        <v>75000</v>
      </c>
      <c r="F126" s="85">
        <f>F129+F134+F136</f>
        <v>10172.12</v>
      </c>
      <c r="G126" s="85">
        <f t="shared" si="2"/>
        <v>64827.88</v>
      </c>
    </row>
    <row r="127" spans="1:7" s="82" customFormat="1" ht="1.5" customHeight="1" hidden="1">
      <c r="A127" s="84" t="s">
        <v>53</v>
      </c>
      <c r="B127" s="92" t="s">
        <v>50</v>
      </c>
      <c r="C127" s="91" t="s">
        <v>346</v>
      </c>
      <c r="D127" s="91"/>
      <c r="E127" s="85">
        <f>E128</f>
        <v>35000</v>
      </c>
      <c r="F127" s="85">
        <f>F128</f>
        <v>0</v>
      </c>
      <c r="G127" s="85">
        <f>E127-F127</f>
        <v>35000</v>
      </c>
    </row>
    <row r="128" spans="1:7" s="82" customFormat="1" ht="17.25" customHeight="1" hidden="1">
      <c r="A128" s="84" t="s">
        <v>58</v>
      </c>
      <c r="B128" s="92" t="s">
        <v>50</v>
      </c>
      <c r="C128" s="91" t="s">
        <v>347</v>
      </c>
      <c r="D128" s="91"/>
      <c r="E128" s="85">
        <f>E129</f>
        <v>35000</v>
      </c>
      <c r="F128" s="85">
        <f>F129</f>
        <v>0</v>
      </c>
      <c r="G128" s="85">
        <f aca="true" t="shared" si="6" ref="G128:G150">E128-F128</f>
        <v>35000</v>
      </c>
    </row>
    <row r="129" spans="1:7" s="82" customFormat="1" ht="24.75" customHeight="1">
      <c r="A129" s="84" t="s">
        <v>433</v>
      </c>
      <c r="B129" s="92" t="s">
        <v>50</v>
      </c>
      <c r="C129" s="91" t="s">
        <v>432</v>
      </c>
      <c r="D129" s="91" t="s">
        <v>463</v>
      </c>
      <c r="E129" s="85">
        <v>35000</v>
      </c>
      <c r="F129" s="85">
        <v>0</v>
      </c>
      <c r="G129" s="85">
        <f t="shared" si="6"/>
        <v>35000</v>
      </c>
    </row>
    <row r="130" spans="1:7" s="82" customFormat="1" ht="18.75" customHeight="1" hidden="1">
      <c r="A130" s="84" t="s">
        <v>64</v>
      </c>
      <c r="B130" s="92" t="s">
        <v>50</v>
      </c>
      <c r="C130" s="91" t="s">
        <v>168</v>
      </c>
      <c r="D130" s="91"/>
      <c r="E130" s="85">
        <f>E131+E132</f>
        <v>0</v>
      </c>
      <c r="F130" s="85">
        <f>F131+F132</f>
        <v>31340</v>
      </c>
      <c r="G130" s="85">
        <f t="shared" si="6"/>
        <v>-31340</v>
      </c>
    </row>
    <row r="131" spans="1:7" s="82" customFormat="1" ht="28.5" customHeight="1" hidden="1">
      <c r="A131" s="84" t="s">
        <v>201</v>
      </c>
      <c r="B131" s="92" t="s">
        <v>50</v>
      </c>
      <c r="C131" s="91" t="s">
        <v>212</v>
      </c>
      <c r="D131" s="91"/>
      <c r="E131" s="85">
        <v>0</v>
      </c>
      <c r="F131" s="85">
        <v>31340</v>
      </c>
      <c r="G131" s="85"/>
    </row>
    <row r="132" spans="1:7" s="82" customFormat="1" ht="22.5" customHeight="1" hidden="1">
      <c r="A132" s="84" t="s">
        <v>65</v>
      </c>
      <c r="B132" s="92" t="s">
        <v>50</v>
      </c>
      <c r="C132" s="91" t="s">
        <v>169</v>
      </c>
      <c r="D132" s="91"/>
      <c r="E132" s="85">
        <v>0</v>
      </c>
      <c r="F132" s="85">
        <v>0</v>
      </c>
      <c r="G132" s="85">
        <f t="shared" si="6"/>
        <v>0</v>
      </c>
    </row>
    <row r="133" spans="1:7" s="82" customFormat="1" ht="28.5" customHeight="1" hidden="1">
      <c r="A133" s="84" t="s">
        <v>64</v>
      </c>
      <c r="B133" s="92" t="s">
        <v>50</v>
      </c>
      <c r="C133" s="91" t="s">
        <v>348</v>
      </c>
      <c r="D133" s="91"/>
      <c r="E133" s="85">
        <v>10000</v>
      </c>
      <c r="F133" s="85">
        <f>F135+F136</f>
        <v>0</v>
      </c>
      <c r="G133" s="85">
        <f>E133-F133</f>
        <v>10000</v>
      </c>
    </row>
    <row r="134" spans="1:7" s="82" customFormat="1" ht="35.25" customHeight="1">
      <c r="A134" s="84" t="s">
        <v>434</v>
      </c>
      <c r="B134" s="92" t="s">
        <v>50</v>
      </c>
      <c r="C134" s="91" t="s">
        <v>435</v>
      </c>
      <c r="D134" s="91" t="s">
        <v>464</v>
      </c>
      <c r="E134" s="85">
        <v>15000</v>
      </c>
      <c r="F134" s="85">
        <v>10172.12</v>
      </c>
      <c r="G134" s="85">
        <v>15000</v>
      </c>
    </row>
    <row r="135" spans="1:7" s="82" customFormat="1" ht="22.5" customHeight="1" hidden="1">
      <c r="A135" s="84" t="s">
        <v>66</v>
      </c>
      <c r="B135" s="92" t="s">
        <v>50</v>
      </c>
      <c r="C135" s="91" t="s">
        <v>349</v>
      </c>
      <c r="D135" s="91"/>
      <c r="E135" s="85">
        <v>0</v>
      </c>
      <c r="F135" s="85">
        <v>0</v>
      </c>
      <c r="G135" s="85">
        <f>E135-F135</f>
        <v>0</v>
      </c>
    </row>
    <row r="136" spans="1:7" s="82" customFormat="1" ht="33.75">
      <c r="A136" s="84" t="s">
        <v>436</v>
      </c>
      <c r="B136" s="92" t="s">
        <v>50</v>
      </c>
      <c r="C136" s="91" t="s">
        <v>437</v>
      </c>
      <c r="D136" s="91" t="s">
        <v>469</v>
      </c>
      <c r="E136" s="85">
        <v>25000</v>
      </c>
      <c r="F136" s="85">
        <v>0</v>
      </c>
      <c r="G136" s="85">
        <f>E136-F136</f>
        <v>25000</v>
      </c>
    </row>
    <row r="137" spans="1:7" s="82" customFormat="1" ht="14.25" customHeight="1">
      <c r="A137" s="104" t="s">
        <v>264</v>
      </c>
      <c r="B137" s="105" t="s">
        <v>50</v>
      </c>
      <c r="C137" s="106" t="s">
        <v>170</v>
      </c>
      <c r="D137" s="106"/>
      <c r="E137" s="107">
        <f>E138+E154+E176+E184</f>
        <v>412068</v>
      </c>
      <c r="F137" s="107">
        <f>F176+F183</f>
        <v>3180</v>
      </c>
      <c r="G137" s="107">
        <f t="shared" si="6"/>
        <v>408888</v>
      </c>
    </row>
    <row r="138" spans="1:7" s="82" customFormat="1" ht="33.75" hidden="1">
      <c r="A138" s="84" t="s">
        <v>239</v>
      </c>
      <c r="B138" s="92" t="s">
        <v>50</v>
      </c>
      <c r="C138" s="91" t="s">
        <v>240</v>
      </c>
      <c r="D138" s="91"/>
      <c r="E138" s="85">
        <f>E141+E143+E146+E147+E148+E149+E152+E153</f>
        <v>0</v>
      </c>
      <c r="F138" s="85">
        <v>0</v>
      </c>
      <c r="G138" s="85">
        <f t="shared" si="6"/>
        <v>0</v>
      </c>
    </row>
    <row r="139" spans="1:7" s="82" customFormat="1" ht="12.75" hidden="1">
      <c r="A139" s="84" t="s">
        <v>53</v>
      </c>
      <c r="B139" s="92" t="s">
        <v>50</v>
      </c>
      <c r="C139" s="91" t="s">
        <v>241</v>
      </c>
      <c r="D139" s="91"/>
      <c r="E139" s="85">
        <v>0</v>
      </c>
      <c r="F139" s="85">
        <v>0</v>
      </c>
      <c r="G139" s="85">
        <f t="shared" si="6"/>
        <v>0</v>
      </c>
    </row>
    <row r="140" spans="1:7" s="82" customFormat="1" ht="22.5" hidden="1">
      <c r="A140" s="84" t="s">
        <v>54</v>
      </c>
      <c r="B140" s="92" t="s">
        <v>50</v>
      </c>
      <c r="C140" s="91" t="s">
        <v>171</v>
      </c>
      <c r="D140" s="91"/>
      <c r="E140" s="85">
        <v>0</v>
      </c>
      <c r="F140" s="85">
        <v>0</v>
      </c>
      <c r="G140" s="85">
        <f t="shared" si="6"/>
        <v>0</v>
      </c>
    </row>
    <row r="141" spans="1:7" s="82" customFormat="1" ht="12.75" hidden="1">
      <c r="A141" s="84" t="s">
        <v>55</v>
      </c>
      <c r="B141" s="92" t="s">
        <v>50</v>
      </c>
      <c r="C141" s="91" t="s">
        <v>242</v>
      </c>
      <c r="D141" s="91"/>
      <c r="E141" s="85">
        <v>0</v>
      </c>
      <c r="F141" s="85">
        <v>0</v>
      </c>
      <c r="G141" s="85">
        <f t="shared" si="6"/>
        <v>0</v>
      </c>
    </row>
    <row r="142" spans="1:7" s="82" customFormat="1" ht="12.75" hidden="1">
      <c r="A142" s="84" t="s">
        <v>57</v>
      </c>
      <c r="B142" s="92" t="s">
        <v>50</v>
      </c>
      <c r="C142" s="91" t="s">
        <v>172</v>
      </c>
      <c r="D142" s="91"/>
      <c r="E142" s="85">
        <v>0</v>
      </c>
      <c r="F142" s="85">
        <v>0</v>
      </c>
      <c r="G142" s="85">
        <f t="shared" si="6"/>
        <v>0</v>
      </c>
    </row>
    <row r="143" spans="1:7" s="82" customFormat="1" ht="21.75" customHeight="1" hidden="1">
      <c r="A143" s="84" t="s">
        <v>56</v>
      </c>
      <c r="B143" s="92" t="s">
        <v>50</v>
      </c>
      <c r="C143" s="91" t="s">
        <v>243</v>
      </c>
      <c r="D143" s="91"/>
      <c r="E143" s="85">
        <v>0</v>
      </c>
      <c r="F143" s="85">
        <v>0</v>
      </c>
      <c r="G143" s="85">
        <f t="shared" si="6"/>
        <v>0</v>
      </c>
    </row>
    <row r="144" spans="1:7" s="82" customFormat="1" ht="12.75" hidden="1">
      <c r="A144" s="84" t="s">
        <v>58</v>
      </c>
      <c r="B144" s="92" t="s">
        <v>50</v>
      </c>
      <c r="C144" s="91" t="s">
        <v>173</v>
      </c>
      <c r="D144" s="91"/>
      <c r="E144" s="85">
        <v>0</v>
      </c>
      <c r="F144" s="85">
        <v>0</v>
      </c>
      <c r="G144" s="85">
        <f t="shared" si="6"/>
        <v>0</v>
      </c>
    </row>
    <row r="145" spans="1:7" s="82" customFormat="1" ht="12.75" hidden="1">
      <c r="A145" s="84" t="s">
        <v>59</v>
      </c>
      <c r="B145" s="92" t="s">
        <v>50</v>
      </c>
      <c r="C145" s="91" t="s">
        <v>174</v>
      </c>
      <c r="D145" s="91"/>
      <c r="E145" s="85">
        <v>0</v>
      </c>
      <c r="F145" s="85">
        <v>0</v>
      </c>
      <c r="G145" s="85">
        <f t="shared" si="6"/>
        <v>0</v>
      </c>
    </row>
    <row r="146" spans="1:7" s="82" customFormat="1" ht="12.75" hidden="1">
      <c r="A146" s="84" t="s">
        <v>60</v>
      </c>
      <c r="B146" s="92" t="s">
        <v>50</v>
      </c>
      <c r="C146" s="91" t="s">
        <v>301</v>
      </c>
      <c r="D146" s="91"/>
      <c r="E146" s="85">
        <v>0</v>
      </c>
      <c r="F146" s="85">
        <v>0</v>
      </c>
      <c r="G146" s="85">
        <f t="shared" si="6"/>
        <v>0</v>
      </c>
    </row>
    <row r="147" spans="1:7" s="82" customFormat="1" ht="22.5" hidden="1">
      <c r="A147" s="84" t="s">
        <v>61</v>
      </c>
      <c r="B147" s="92" t="s">
        <v>50</v>
      </c>
      <c r="C147" s="91" t="s">
        <v>250</v>
      </c>
      <c r="D147" s="91"/>
      <c r="E147" s="85">
        <v>0</v>
      </c>
      <c r="F147" s="85">
        <v>0</v>
      </c>
      <c r="G147" s="85">
        <f t="shared" si="6"/>
        <v>0</v>
      </c>
    </row>
    <row r="148" spans="1:7" s="82" customFormat="1" ht="12.75" hidden="1">
      <c r="A148" s="84" t="s">
        <v>62</v>
      </c>
      <c r="B148" s="92" t="s">
        <v>50</v>
      </c>
      <c r="C148" s="91" t="s">
        <v>302</v>
      </c>
      <c r="D148" s="91"/>
      <c r="E148" s="85">
        <v>0</v>
      </c>
      <c r="F148" s="85">
        <v>0</v>
      </c>
      <c r="G148" s="85">
        <f t="shared" si="6"/>
        <v>0</v>
      </c>
    </row>
    <row r="149" spans="1:7" s="82" customFormat="1" ht="18" customHeight="1" hidden="1">
      <c r="A149" s="84" t="s">
        <v>63</v>
      </c>
      <c r="B149" s="92" t="s">
        <v>50</v>
      </c>
      <c r="C149" s="91" t="s">
        <v>251</v>
      </c>
      <c r="D149" s="91"/>
      <c r="E149" s="85">
        <v>0</v>
      </c>
      <c r="F149" s="85">
        <v>0</v>
      </c>
      <c r="G149" s="85">
        <f t="shared" si="6"/>
        <v>0</v>
      </c>
    </row>
    <row r="150" spans="1:7" s="82" customFormat="1" ht="0.75" customHeight="1" hidden="1">
      <c r="A150" s="84" t="s">
        <v>64</v>
      </c>
      <c r="B150" s="92" t="s">
        <v>50</v>
      </c>
      <c r="C150" s="91" t="s">
        <v>175</v>
      </c>
      <c r="D150" s="91"/>
      <c r="E150" s="85">
        <v>0</v>
      </c>
      <c r="F150" s="85">
        <v>0</v>
      </c>
      <c r="G150" s="85">
        <f t="shared" si="6"/>
        <v>0</v>
      </c>
    </row>
    <row r="151" spans="1:7" s="82" customFormat="1" ht="20.25" customHeight="1" hidden="1">
      <c r="A151" s="84" t="s">
        <v>66</v>
      </c>
      <c r="B151" s="92" t="s">
        <v>50</v>
      </c>
      <c r="C151" s="91" t="s">
        <v>176</v>
      </c>
      <c r="D151" s="91"/>
      <c r="E151" s="85">
        <v>63803.7</v>
      </c>
      <c r="F151" s="85">
        <v>63803.7</v>
      </c>
      <c r="G151" s="85">
        <v>0</v>
      </c>
    </row>
    <row r="152" spans="1:7" s="82" customFormat="1" ht="0.75" customHeight="1" hidden="1">
      <c r="A152" s="84" t="s">
        <v>201</v>
      </c>
      <c r="B152" s="92" t="s">
        <v>50</v>
      </c>
      <c r="C152" s="91" t="s">
        <v>263</v>
      </c>
      <c r="D152" s="91"/>
      <c r="E152" s="85">
        <v>0</v>
      </c>
      <c r="F152" s="85">
        <v>0</v>
      </c>
      <c r="G152" s="85">
        <f>E152-F152</f>
        <v>0</v>
      </c>
    </row>
    <row r="153" spans="1:7" s="82" customFormat="1" ht="22.5" hidden="1">
      <c r="A153" s="84" t="s">
        <v>65</v>
      </c>
      <c r="B153" s="92" t="s">
        <v>50</v>
      </c>
      <c r="C153" s="91" t="s">
        <v>252</v>
      </c>
      <c r="D153" s="91"/>
      <c r="E153" s="85">
        <v>0</v>
      </c>
      <c r="F153" s="85">
        <v>0</v>
      </c>
      <c r="G153" s="85">
        <f aca="true" t="shared" si="7" ref="G153:G159">E153-F153</f>
        <v>0</v>
      </c>
    </row>
    <row r="154" spans="1:7" s="82" customFormat="1" ht="33.75" hidden="1">
      <c r="A154" s="84" t="s">
        <v>239</v>
      </c>
      <c r="B154" s="92" t="s">
        <v>50</v>
      </c>
      <c r="C154" s="91" t="s">
        <v>303</v>
      </c>
      <c r="D154" s="91"/>
      <c r="E154" s="85">
        <f>E157+E158+E160+E161+E162+E164+E167</f>
        <v>0</v>
      </c>
      <c r="F154" s="85">
        <f>F157+F158+F160+F161+F162+F164+F167</f>
        <v>0</v>
      </c>
      <c r="G154" s="85">
        <f t="shared" si="7"/>
        <v>0</v>
      </c>
    </row>
    <row r="155" spans="1:7" s="82" customFormat="1" ht="12.75" hidden="1">
      <c r="A155" s="84" t="s">
        <v>53</v>
      </c>
      <c r="B155" s="92" t="s">
        <v>50</v>
      </c>
      <c r="C155" s="91" t="s">
        <v>177</v>
      </c>
      <c r="D155" s="91"/>
      <c r="E155" s="85">
        <v>0</v>
      </c>
      <c r="F155" s="85">
        <v>0</v>
      </c>
      <c r="G155" s="85">
        <f t="shared" si="7"/>
        <v>0</v>
      </c>
    </row>
    <row r="156" spans="1:7" s="82" customFormat="1" ht="22.5" hidden="1">
      <c r="A156" s="84" t="s">
        <v>54</v>
      </c>
      <c r="B156" s="92" t="s">
        <v>50</v>
      </c>
      <c r="C156" s="91" t="s">
        <v>178</v>
      </c>
      <c r="D156" s="91"/>
      <c r="E156" s="85">
        <v>0</v>
      </c>
      <c r="F156" s="85">
        <v>0</v>
      </c>
      <c r="G156" s="85">
        <f t="shared" si="7"/>
        <v>0</v>
      </c>
    </row>
    <row r="157" spans="1:7" s="82" customFormat="1" ht="12.75" hidden="1">
      <c r="A157" s="84" t="s">
        <v>55</v>
      </c>
      <c r="B157" s="92" t="s">
        <v>50</v>
      </c>
      <c r="C157" s="91" t="s">
        <v>304</v>
      </c>
      <c r="D157" s="91"/>
      <c r="E157" s="85">
        <v>0</v>
      </c>
      <c r="F157" s="85">
        <v>0</v>
      </c>
      <c r="G157" s="85">
        <f t="shared" si="7"/>
        <v>0</v>
      </c>
    </row>
    <row r="158" spans="1:7" s="82" customFormat="1" ht="22.5" hidden="1">
      <c r="A158" s="84" t="s">
        <v>56</v>
      </c>
      <c r="B158" s="92" t="s">
        <v>50</v>
      </c>
      <c r="C158" s="91" t="s">
        <v>305</v>
      </c>
      <c r="D158" s="91"/>
      <c r="E158" s="85">
        <v>0</v>
      </c>
      <c r="F158" s="85">
        <v>0</v>
      </c>
      <c r="G158" s="85">
        <f t="shared" si="7"/>
        <v>0</v>
      </c>
    </row>
    <row r="159" spans="1:7" s="82" customFormat="1" ht="12" customHeight="1" hidden="1">
      <c r="A159" s="84" t="s">
        <v>58</v>
      </c>
      <c r="B159" s="92" t="s">
        <v>50</v>
      </c>
      <c r="C159" s="91" t="s">
        <v>179</v>
      </c>
      <c r="D159" s="91"/>
      <c r="E159" s="85">
        <v>0</v>
      </c>
      <c r="F159" s="85">
        <v>0</v>
      </c>
      <c r="G159" s="85">
        <f t="shared" si="7"/>
        <v>0</v>
      </c>
    </row>
    <row r="160" spans="1:7" s="82" customFormat="1" ht="18" customHeight="1" hidden="1">
      <c r="A160" s="84" t="s">
        <v>60</v>
      </c>
      <c r="B160" s="92" t="s">
        <v>50</v>
      </c>
      <c r="C160" s="91" t="s">
        <v>307</v>
      </c>
      <c r="D160" s="91"/>
      <c r="E160" s="85">
        <v>0</v>
      </c>
      <c r="F160" s="85">
        <v>0</v>
      </c>
      <c r="G160" s="85">
        <f>E160-F160</f>
        <v>0</v>
      </c>
    </row>
    <row r="161" spans="1:7" s="82" customFormat="1" ht="22.5" customHeight="1" hidden="1">
      <c r="A161" s="84" t="s">
        <v>61</v>
      </c>
      <c r="B161" s="92" t="s">
        <v>50</v>
      </c>
      <c r="C161" s="91" t="s">
        <v>308</v>
      </c>
      <c r="D161" s="91"/>
      <c r="E161" s="85">
        <v>0</v>
      </c>
      <c r="F161" s="85">
        <v>0</v>
      </c>
      <c r="G161" s="85">
        <f>E161-F161</f>
        <v>0</v>
      </c>
    </row>
    <row r="162" spans="1:7" s="82" customFormat="1" ht="12.75" hidden="1">
      <c r="A162" s="84" t="s">
        <v>62</v>
      </c>
      <c r="B162" s="92" t="s">
        <v>50</v>
      </c>
      <c r="C162" s="91" t="s">
        <v>306</v>
      </c>
      <c r="D162" s="91"/>
      <c r="E162" s="85">
        <v>0</v>
      </c>
      <c r="F162" s="85">
        <v>0</v>
      </c>
      <c r="G162" s="85">
        <f>E162-F162</f>
        <v>0</v>
      </c>
    </row>
    <row r="163" spans="1:7" s="82" customFormat="1" ht="12.75" hidden="1">
      <c r="A163" s="84" t="s">
        <v>63</v>
      </c>
      <c r="B163" s="92" t="s">
        <v>50</v>
      </c>
      <c r="C163" s="91" t="s">
        <v>180</v>
      </c>
      <c r="D163" s="91"/>
      <c r="E163" s="85">
        <v>33000</v>
      </c>
      <c r="F163" s="85">
        <v>0</v>
      </c>
      <c r="G163" s="85">
        <v>33000</v>
      </c>
    </row>
    <row r="164" spans="1:7" s="82" customFormat="1" ht="19.5" customHeight="1" hidden="1">
      <c r="A164" s="84" t="s">
        <v>63</v>
      </c>
      <c r="B164" s="92" t="s">
        <v>50</v>
      </c>
      <c r="C164" s="91" t="s">
        <v>309</v>
      </c>
      <c r="D164" s="91"/>
      <c r="E164" s="85">
        <v>0</v>
      </c>
      <c r="F164" s="85">
        <v>0</v>
      </c>
      <c r="G164" s="85">
        <f>E164-F164</f>
        <v>0</v>
      </c>
    </row>
    <row r="165" spans="1:7" s="82" customFormat="1" ht="22.5" hidden="1">
      <c r="A165" s="84" t="s">
        <v>64</v>
      </c>
      <c r="B165" s="92" t="s">
        <v>50</v>
      </c>
      <c r="C165" s="91" t="s">
        <v>181</v>
      </c>
      <c r="D165" s="91"/>
      <c r="E165" s="85">
        <v>0</v>
      </c>
      <c r="F165" s="85">
        <v>0</v>
      </c>
      <c r="G165" s="85">
        <f>E165-F165</f>
        <v>0</v>
      </c>
    </row>
    <row r="166" spans="1:7" s="82" customFormat="1" ht="0.75" customHeight="1" hidden="1">
      <c r="A166" s="84" t="s">
        <v>66</v>
      </c>
      <c r="B166" s="92" t="s">
        <v>50</v>
      </c>
      <c r="C166" s="91" t="s">
        <v>285</v>
      </c>
      <c r="D166" s="91"/>
      <c r="E166" s="85">
        <v>0</v>
      </c>
      <c r="F166" s="85">
        <v>0</v>
      </c>
      <c r="G166" s="85">
        <f>E166-F166</f>
        <v>0</v>
      </c>
    </row>
    <row r="167" spans="1:7" s="82" customFormat="1" ht="21" customHeight="1" hidden="1">
      <c r="A167" s="84" t="s">
        <v>65</v>
      </c>
      <c r="B167" s="92" t="s">
        <v>50</v>
      </c>
      <c r="C167" s="91" t="s">
        <v>310</v>
      </c>
      <c r="D167" s="91"/>
      <c r="E167" s="85">
        <v>0</v>
      </c>
      <c r="F167" s="85">
        <v>0</v>
      </c>
      <c r="G167" s="85">
        <f aca="true" t="shared" si="8" ref="G167:G177">E167-F167</f>
        <v>0</v>
      </c>
    </row>
    <row r="168" spans="1:7" s="82" customFormat="1" ht="36.75" customHeight="1" hidden="1">
      <c r="A168" s="84" t="s">
        <v>219</v>
      </c>
      <c r="B168" s="92" t="s">
        <v>50</v>
      </c>
      <c r="C168" s="91" t="s">
        <v>220</v>
      </c>
      <c r="D168" s="91"/>
      <c r="E168" s="85">
        <v>0</v>
      </c>
      <c r="F168" s="85">
        <f>F169</f>
        <v>0</v>
      </c>
      <c r="G168" s="85">
        <f t="shared" si="8"/>
        <v>0</v>
      </c>
    </row>
    <row r="169" spans="1:7" s="82" customFormat="1" ht="25.5" customHeight="1" hidden="1">
      <c r="A169" s="84" t="s">
        <v>70</v>
      </c>
      <c r="B169" s="92" t="s">
        <v>50</v>
      </c>
      <c r="C169" s="91" t="s">
        <v>223</v>
      </c>
      <c r="D169" s="91"/>
      <c r="E169" s="85">
        <v>0</v>
      </c>
      <c r="F169" s="85">
        <f>F170</f>
        <v>0</v>
      </c>
      <c r="G169" s="85">
        <f>E169-F169</f>
        <v>0</v>
      </c>
    </row>
    <row r="170" spans="1:7" s="82" customFormat="1" ht="22.5" customHeight="1" hidden="1">
      <c r="A170" s="84" t="s">
        <v>209</v>
      </c>
      <c r="B170" s="92" t="s">
        <v>50</v>
      </c>
      <c r="C170" s="91" t="s">
        <v>221</v>
      </c>
      <c r="D170" s="91"/>
      <c r="E170" s="85">
        <v>0</v>
      </c>
      <c r="F170" s="85">
        <v>0</v>
      </c>
      <c r="G170" s="85">
        <f t="shared" si="8"/>
        <v>0</v>
      </c>
    </row>
    <row r="171" spans="1:7" s="82" customFormat="1" ht="24" customHeight="1" hidden="1">
      <c r="A171" s="84" t="s">
        <v>62</v>
      </c>
      <c r="B171" s="92" t="s">
        <v>50</v>
      </c>
      <c r="C171" s="91" t="s">
        <v>222</v>
      </c>
      <c r="D171" s="91"/>
      <c r="E171" s="85">
        <v>0</v>
      </c>
      <c r="F171" s="85">
        <v>0</v>
      </c>
      <c r="G171" s="85">
        <f t="shared" si="8"/>
        <v>0</v>
      </c>
    </row>
    <row r="172" spans="1:7" s="82" customFormat="1" ht="0.75" customHeight="1" hidden="1">
      <c r="A172" s="84" t="s">
        <v>70</v>
      </c>
      <c r="B172" s="92" t="s">
        <v>50</v>
      </c>
      <c r="C172" s="91" t="s">
        <v>182</v>
      </c>
      <c r="D172" s="91"/>
      <c r="E172" s="85">
        <f>E173</f>
        <v>16000</v>
      </c>
      <c r="F172" s="85">
        <v>0</v>
      </c>
      <c r="G172" s="85">
        <f t="shared" si="8"/>
        <v>16000</v>
      </c>
    </row>
    <row r="173" spans="1:7" s="82" customFormat="1" ht="0.75" customHeight="1" hidden="1">
      <c r="A173" s="84" t="s">
        <v>53</v>
      </c>
      <c r="B173" s="92" t="s">
        <v>50</v>
      </c>
      <c r="C173" s="91" t="s">
        <v>183</v>
      </c>
      <c r="D173" s="91"/>
      <c r="E173" s="85">
        <f>E174</f>
        <v>16000</v>
      </c>
      <c r="F173" s="85">
        <f>F172</f>
        <v>0</v>
      </c>
      <c r="G173" s="85">
        <f t="shared" si="8"/>
        <v>16000</v>
      </c>
    </row>
    <row r="174" spans="1:7" s="82" customFormat="1" ht="27.75" customHeight="1" hidden="1">
      <c r="A174" s="84" t="s">
        <v>54</v>
      </c>
      <c r="B174" s="92" t="s">
        <v>50</v>
      </c>
      <c r="C174" s="91" t="s">
        <v>184</v>
      </c>
      <c r="D174" s="91"/>
      <c r="E174" s="85">
        <f>E175</f>
        <v>16000</v>
      </c>
      <c r="F174" s="85">
        <f>F173</f>
        <v>0</v>
      </c>
      <c r="G174" s="85">
        <f t="shared" si="8"/>
        <v>16000</v>
      </c>
    </row>
    <row r="175" spans="1:7" s="82" customFormat="1" ht="36.75" customHeight="1" hidden="1">
      <c r="A175" s="84" t="s">
        <v>55</v>
      </c>
      <c r="B175" s="92" t="s">
        <v>50</v>
      </c>
      <c r="C175" s="91" t="s">
        <v>185</v>
      </c>
      <c r="D175" s="91"/>
      <c r="E175" s="85">
        <v>16000</v>
      </c>
      <c r="F175" s="85">
        <f>F174</f>
        <v>0</v>
      </c>
      <c r="G175" s="85">
        <f t="shared" si="8"/>
        <v>16000</v>
      </c>
    </row>
    <row r="176" spans="1:7" s="82" customFormat="1" ht="66.75" customHeight="1">
      <c r="A176" s="84" t="s">
        <v>322</v>
      </c>
      <c r="B176" s="92" t="s">
        <v>50</v>
      </c>
      <c r="C176" s="91" t="s">
        <v>438</v>
      </c>
      <c r="D176" s="91"/>
      <c r="E176" s="85">
        <f>E179</f>
        <v>404118</v>
      </c>
      <c r="F176" s="85">
        <f>F179</f>
        <v>0</v>
      </c>
      <c r="G176" s="85">
        <f t="shared" si="8"/>
        <v>404118</v>
      </c>
    </row>
    <row r="177" spans="1:7" s="82" customFormat="1" ht="12.75" hidden="1">
      <c r="A177" s="84" t="s">
        <v>53</v>
      </c>
      <c r="B177" s="92" t="s">
        <v>50</v>
      </c>
      <c r="C177" s="91" t="s">
        <v>186</v>
      </c>
      <c r="D177" s="91"/>
      <c r="E177" s="85">
        <f>E178</f>
        <v>404118</v>
      </c>
      <c r="F177" s="85">
        <f>F178</f>
        <v>0</v>
      </c>
      <c r="G177" s="85">
        <f t="shared" si="8"/>
        <v>404118</v>
      </c>
    </row>
    <row r="178" spans="1:7" s="82" customFormat="1" ht="22.5" hidden="1">
      <c r="A178" s="84" t="s">
        <v>54</v>
      </c>
      <c r="B178" s="92" t="s">
        <v>50</v>
      </c>
      <c r="C178" s="91" t="s">
        <v>187</v>
      </c>
      <c r="D178" s="91"/>
      <c r="E178" s="85">
        <f>E179</f>
        <v>404118</v>
      </c>
      <c r="F178" s="85">
        <f>F179</f>
        <v>0</v>
      </c>
      <c r="G178" s="85">
        <f>E178-F179</f>
        <v>404118</v>
      </c>
    </row>
    <row r="179" spans="1:7" s="82" customFormat="1" ht="21" customHeight="1">
      <c r="A179" s="84" t="s">
        <v>203</v>
      </c>
      <c r="B179" s="92" t="s">
        <v>50</v>
      </c>
      <c r="C179" s="91" t="s">
        <v>441</v>
      </c>
      <c r="D179" s="91"/>
      <c r="E179" s="85">
        <f>E182</f>
        <v>404118</v>
      </c>
      <c r="F179" s="85">
        <f>F182</f>
        <v>0</v>
      </c>
      <c r="G179" s="85">
        <f aca="true" t="shared" si="9" ref="G179:G185">E179-F179</f>
        <v>404118</v>
      </c>
    </row>
    <row r="180" spans="1:7" s="82" customFormat="1" ht="0.75" customHeight="1">
      <c r="A180" s="84" t="s">
        <v>70</v>
      </c>
      <c r="B180" s="92" t="s">
        <v>50</v>
      </c>
      <c r="C180" s="91" t="s">
        <v>189</v>
      </c>
      <c r="D180" s="91"/>
      <c r="E180" s="85">
        <f>E181</f>
        <v>404118</v>
      </c>
      <c r="F180" s="85">
        <f>F181</f>
        <v>0</v>
      </c>
      <c r="G180" s="85">
        <f t="shared" si="9"/>
        <v>404118</v>
      </c>
    </row>
    <row r="181" spans="1:7" s="82" customFormat="1" ht="16.5" customHeight="1" hidden="1">
      <c r="A181" s="84" t="s">
        <v>53</v>
      </c>
      <c r="B181" s="92" t="s">
        <v>50</v>
      </c>
      <c r="C181" s="91" t="s">
        <v>190</v>
      </c>
      <c r="D181" s="91"/>
      <c r="E181" s="85">
        <f>E182</f>
        <v>404118</v>
      </c>
      <c r="F181" s="85">
        <f>F182</f>
        <v>0</v>
      </c>
      <c r="G181" s="85">
        <f t="shared" si="9"/>
        <v>404118</v>
      </c>
    </row>
    <row r="182" spans="1:7" s="82" customFormat="1" ht="33" customHeight="1">
      <c r="A182" s="84" t="s">
        <v>230</v>
      </c>
      <c r="B182" s="92" t="s">
        <v>50</v>
      </c>
      <c r="C182" s="91" t="s">
        <v>439</v>
      </c>
      <c r="D182" s="91" t="s">
        <v>472</v>
      </c>
      <c r="E182" s="85">
        <v>404118</v>
      </c>
      <c r="F182" s="85">
        <v>0</v>
      </c>
      <c r="G182" s="85">
        <f t="shared" si="9"/>
        <v>404118</v>
      </c>
    </row>
    <row r="183" spans="1:7" s="82" customFormat="1" ht="78.75" customHeight="1">
      <c r="A183" s="84" t="s">
        <v>323</v>
      </c>
      <c r="B183" s="92" t="s">
        <v>50</v>
      </c>
      <c r="C183" s="91" t="s">
        <v>440</v>
      </c>
      <c r="D183" s="91"/>
      <c r="E183" s="85">
        <f>E184</f>
        <v>7950</v>
      </c>
      <c r="F183" s="85">
        <f>F184</f>
        <v>3180</v>
      </c>
      <c r="G183" s="85">
        <f>E183-F183</f>
        <v>4770</v>
      </c>
    </row>
    <row r="184" spans="1:7" s="82" customFormat="1" ht="34.5" customHeight="1">
      <c r="A184" s="84" t="s">
        <v>203</v>
      </c>
      <c r="B184" s="92" t="s">
        <v>50</v>
      </c>
      <c r="C184" s="91" t="s">
        <v>442</v>
      </c>
      <c r="D184" s="91"/>
      <c r="E184" s="85">
        <f>E185</f>
        <v>7950</v>
      </c>
      <c r="F184" s="85">
        <f>F185</f>
        <v>3180</v>
      </c>
      <c r="G184" s="85">
        <f t="shared" si="9"/>
        <v>4770</v>
      </c>
    </row>
    <row r="185" spans="1:7" s="82" customFormat="1" ht="112.5">
      <c r="A185" s="84" t="s">
        <v>444</v>
      </c>
      <c r="B185" s="92" t="s">
        <v>50</v>
      </c>
      <c r="C185" s="91" t="s">
        <v>443</v>
      </c>
      <c r="D185" s="91" t="s">
        <v>472</v>
      </c>
      <c r="E185" s="85">
        <v>7950</v>
      </c>
      <c r="F185" s="85">
        <v>3180</v>
      </c>
      <c r="G185" s="85">
        <f t="shared" si="9"/>
        <v>4770</v>
      </c>
    </row>
    <row r="186" spans="1:7" s="82" customFormat="1" ht="33.75">
      <c r="A186" s="104" t="s">
        <v>261</v>
      </c>
      <c r="B186" s="105" t="s">
        <v>50</v>
      </c>
      <c r="C186" s="106" t="s">
        <v>445</v>
      </c>
      <c r="D186" s="106"/>
      <c r="E186" s="107">
        <f>E187</f>
        <v>45000</v>
      </c>
      <c r="F186" s="107">
        <f>F187</f>
        <v>4383.59</v>
      </c>
      <c r="G186" s="107">
        <f>E186-F186</f>
        <v>40616.41</v>
      </c>
    </row>
    <row r="187" spans="1:7" s="82" customFormat="1" ht="33.75">
      <c r="A187" s="84" t="s">
        <v>447</v>
      </c>
      <c r="B187" s="92" t="s">
        <v>50</v>
      </c>
      <c r="C187" s="91" t="s">
        <v>446</v>
      </c>
      <c r="D187" s="91"/>
      <c r="E187" s="85">
        <f>E188+E189</f>
        <v>45000</v>
      </c>
      <c r="F187" s="85">
        <f>F188+F189</f>
        <v>4383.59</v>
      </c>
      <c r="G187" s="85">
        <f>E187-F187</f>
        <v>40616.41</v>
      </c>
    </row>
    <row r="188" spans="1:7" s="82" customFormat="1" ht="45">
      <c r="A188" s="84" t="s">
        <v>448</v>
      </c>
      <c r="B188" s="92" t="s">
        <v>50</v>
      </c>
      <c r="C188" s="91" t="s">
        <v>449</v>
      </c>
      <c r="D188" s="91" t="s">
        <v>474</v>
      </c>
      <c r="E188" s="85">
        <v>18700</v>
      </c>
      <c r="F188" s="85">
        <v>0</v>
      </c>
      <c r="G188" s="85">
        <f>E188-F188</f>
        <v>18700</v>
      </c>
    </row>
    <row r="189" spans="1:7" s="82" customFormat="1" ht="56.25">
      <c r="A189" s="84" t="s">
        <v>450</v>
      </c>
      <c r="B189" s="92" t="s">
        <v>50</v>
      </c>
      <c r="C189" s="91" t="s">
        <v>451</v>
      </c>
      <c r="D189" s="91" t="s">
        <v>475</v>
      </c>
      <c r="E189" s="85">
        <v>26300</v>
      </c>
      <c r="F189" s="85">
        <v>4383.59</v>
      </c>
      <c r="G189" s="85">
        <f>E189-F189</f>
        <v>21916.41</v>
      </c>
    </row>
    <row r="190" spans="1:7" s="82" customFormat="1" ht="22.5">
      <c r="A190" s="84" t="s">
        <v>71</v>
      </c>
      <c r="B190" s="92" t="s">
        <v>51</v>
      </c>
      <c r="C190" s="91" t="s">
        <v>188</v>
      </c>
      <c r="D190" s="91"/>
      <c r="E190" s="85">
        <v>-16204.85</v>
      </c>
      <c r="F190" s="85">
        <v>81793.09</v>
      </c>
      <c r="G190" s="85">
        <f>E190-F190</f>
        <v>-97997.94</v>
      </c>
    </row>
    <row r="191" spans="5:7" s="24" customFormat="1" ht="12.75">
      <c r="E191" s="39"/>
      <c r="F191" s="39"/>
      <c r="G191" s="39"/>
    </row>
  </sheetData>
  <sheetProtection/>
  <mergeCells count="2">
    <mergeCell ref="A1:F1"/>
    <mergeCell ref="G3:G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3"/>
  <sheetViews>
    <sheetView tabSelected="1" zoomScalePageLayoutView="0" workbookViewId="0" topLeftCell="A4">
      <selection activeCell="D17" sqref="D17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26"/>
      <c r="B1" s="126"/>
      <c r="C1" s="126"/>
      <c r="D1" s="126"/>
      <c r="E1" s="126"/>
      <c r="F1" s="126"/>
    </row>
    <row r="2" spans="1:6" s="32" customFormat="1" ht="12.75" customHeight="1">
      <c r="A2" s="16"/>
      <c r="B2" s="21"/>
      <c r="C2" s="54"/>
      <c r="D2" s="55"/>
      <c r="E2" s="56"/>
      <c r="F2" s="57" t="s">
        <v>23</v>
      </c>
    </row>
    <row r="3" spans="1:6" s="32" customFormat="1" ht="12.75" customHeight="1">
      <c r="A3" s="58" t="s">
        <v>26</v>
      </c>
      <c r="B3"/>
      <c r="C3" s="59"/>
      <c r="D3" s="60"/>
      <c r="E3" s="61"/>
      <c r="F3" s="62"/>
    </row>
    <row r="4" spans="1:6" s="32" customFormat="1" ht="12.75" customHeight="1">
      <c r="A4" s="19"/>
      <c r="B4" s="63"/>
      <c r="C4" s="64"/>
      <c r="D4" s="65"/>
      <c r="E4" s="65"/>
      <c r="F4" s="64"/>
    </row>
    <row r="5" spans="1:6" s="32" customFormat="1" ht="12.75" customHeight="1">
      <c r="A5" s="127" t="s">
        <v>5</v>
      </c>
      <c r="B5" s="130" t="s">
        <v>29</v>
      </c>
      <c r="C5" s="114" t="s">
        <v>38</v>
      </c>
      <c r="D5" s="119" t="s">
        <v>30</v>
      </c>
      <c r="E5" s="111" t="s">
        <v>15</v>
      </c>
      <c r="F5" s="122" t="s">
        <v>27</v>
      </c>
    </row>
    <row r="6" spans="1:6" s="32" customFormat="1" ht="12.75" customHeight="1">
      <c r="A6" s="128"/>
      <c r="B6" s="131"/>
      <c r="C6" s="133"/>
      <c r="D6" s="115"/>
      <c r="E6" s="135"/>
      <c r="F6" s="137"/>
    </row>
    <row r="7" spans="1:6" s="32" customFormat="1" ht="12.75" customHeight="1">
      <c r="A7" s="128"/>
      <c r="B7" s="131"/>
      <c r="C7" s="133"/>
      <c r="D7" s="115"/>
      <c r="E7" s="135"/>
      <c r="F7" s="138"/>
    </row>
    <row r="8" spans="1:6" s="32" customFormat="1" ht="12.75" customHeight="1">
      <c r="A8" s="128"/>
      <c r="B8" s="131"/>
      <c r="C8" s="133"/>
      <c r="D8" s="115"/>
      <c r="E8" s="135"/>
      <c r="F8" s="138"/>
    </row>
    <row r="9" spans="1:6" s="32" customFormat="1" ht="12.75" customHeight="1">
      <c r="A9" s="129"/>
      <c r="B9" s="132"/>
      <c r="C9" s="134"/>
      <c r="D9" s="116"/>
      <c r="E9" s="136"/>
      <c r="F9" s="139"/>
    </row>
    <row r="10" spans="1:6" s="32" customFormat="1" ht="12.75" customHeight="1" thickBot="1">
      <c r="A10" s="29">
        <v>1</v>
      </c>
      <c r="B10" s="6">
        <v>2</v>
      </c>
      <c r="C10" s="45">
        <v>3</v>
      </c>
      <c r="D10" s="46" t="s">
        <v>1</v>
      </c>
      <c r="E10" s="46" t="s">
        <v>2</v>
      </c>
      <c r="F10" s="46" t="s">
        <v>6</v>
      </c>
    </row>
    <row r="11" spans="1:10" s="22" customFormat="1" ht="12.75">
      <c r="A11" s="76" t="s">
        <v>44</v>
      </c>
      <c r="B11" s="77">
        <v>500</v>
      </c>
      <c r="C11" s="88" t="s">
        <v>191</v>
      </c>
      <c r="D11" s="78">
        <f>D12</f>
        <v>16204.850000000093</v>
      </c>
      <c r="E11" s="78">
        <f>E12</f>
        <v>-81793.08999999997</v>
      </c>
      <c r="F11" s="78">
        <f>D11-E11</f>
        <v>97997.94000000006</v>
      </c>
      <c r="G11" s="39"/>
      <c r="H11" s="39"/>
      <c r="I11" s="39"/>
      <c r="J11" s="39"/>
    </row>
    <row r="12" spans="1:10" s="87" customFormat="1" ht="22.5">
      <c r="A12" s="76" t="s">
        <v>267</v>
      </c>
      <c r="B12" s="99">
        <v>700</v>
      </c>
      <c r="C12" s="90" t="s">
        <v>268</v>
      </c>
      <c r="D12" s="100">
        <f>D13+D14</f>
        <v>16204.850000000093</v>
      </c>
      <c r="E12" s="101">
        <f>E13+E14</f>
        <v>-81793.08999999997</v>
      </c>
      <c r="F12" s="78">
        <f aca="true" t="shared" si="0" ref="F12:F20">D12-E12</f>
        <v>97997.94000000006</v>
      </c>
      <c r="G12" s="86"/>
      <c r="H12" s="86"/>
      <c r="I12" s="86"/>
      <c r="J12" s="86"/>
    </row>
    <row r="13" spans="1:10" s="87" customFormat="1" ht="12.75">
      <c r="A13" s="102" t="s">
        <v>269</v>
      </c>
      <c r="B13" s="99">
        <v>700</v>
      </c>
      <c r="C13" s="90" t="s">
        <v>270</v>
      </c>
      <c r="D13" s="100">
        <v>-1908338</v>
      </c>
      <c r="E13" s="100">
        <v>-749823.44</v>
      </c>
      <c r="F13" s="78">
        <f t="shared" si="0"/>
        <v>-1158514.56</v>
      </c>
      <c r="G13" s="86"/>
      <c r="H13" s="86"/>
      <c r="I13" s="86"/>
      <c r="J13" s="86"/>
    </row>
    <row r="14" spans="1:10" s="87" customFormat="1" ht="12.75">
      <c r="A14" s="102" t="s">
        <v>271</v>
      </c>
      <c r="B14" s="99">
        <v>700</v>
      </c>
      <c r="C14" s="90" t="s">
        <v>272</v>
      </c>
      <c r="D14" s="100">
        <v>1924542.85</v>
      </c>
      <c r="E14" s="100">
        <v>668030.35</v>
      </c>
      <c r="F14" s="78">
        <f t="shared" si="0"/>
        <v>1256512.5</v>
      </c>
      <c r="G14" s="86"/>
      <c r="H14" s="86"/>
      <c r="I14" s="86"/>
      <c r="J14" s="86"/>
    </row>
    <row r="15" spans="1:10" s="87" customFormat="1" ht="22.5">
      <c r="A15" s="102" t="s">
        <v>273</v>
      </c>
      <c r="B15" s="99">
        <v>710</v>
      </c>
      <c r="C15" s="90" t="s">
        <v>274</v>
      </c>
      <c r="D15" s="100">
        <f>D13</f>
        <v>-1908338</v>
      </c>
      <c r="E15" s="100">
        <f>E13</f>
        <v>-749823.44</v>
      </c>
      <c r="F15" s="78">
        <f t="shared" si="0"/>
        <v>-1158514.56</v>
      </c>
      <c r="G15" s="86"/>
      <c r="H15" s="86"/>
      <c r="I15" s="86"/>
      <c r="J15" s="86"/>
    </row>
    <row r="16" spans="1:10" s="87" customFormat="1" ht="22.5">
      <c r="A16" s="102" t="s">
        <v>275</v>
      </c>
      <c r="B16" s="99">
        <v>710</v>
      </c>
      <c r="C16" s="90" t="s">
        <v>276</v>
      </c>
      <c r="D16" s="100">
        <f>D15</f>
        <v>-1908338</v>
      </c>
      <c r="E16" s="100">
        <f>E15</f>
        <v>-749823.44</v>
      </c>
      <c r="F16" s="78">
        <f t="shared" si="0"/>
        <v>-1158514.56</v>
      </c>
      <c r="G16" s="86"/>
      <c r="H16" s="86"/>
      <c r="I16" s="86"/>
      <c r="J16" s="86"/>
    </row>
    <row r="17" spans="1:10" s="87" customFormat="1" ht="22.5">
      <c r="A17" s="102" t="s">
        <v>277</v>
      </c>
      <c r="B17" s="99">
        <v>710</v>
      </c>
      <c r="C17" s="90" t="s">
        <v>278</v>
      </c>
      <c r="D17" s="100">
        <f>D16</f>
        <v>-1908338</v>
      </c>
      <c r="E17" s="103">
        <f>E16</f>
        <v>-749823.44</v>
      </c>
      <c r="F17" s="78">
        <f t="shared" si="0"/>
        <v>-1158514.56</v>
      </c>
      <c r="G17" s="86"/>
      <c r="H17" s="86"/>
      <c r="I17" s="86"/>
      <c r="J17" s="86"/>
    </row>
    <row r="18" spans="1:10" s="87" customFormat="1" ht="22.5">
      <c r="A18" s="102" t="s">
        <v>279</v>
      </c>
      <c r="B18" s="99">
        <v>720</v>
      </c>
      <c r="C18" s="90" t="s">
        <v>280</v>
      </c>
      <c r="D18" s="100">
        <f>D14</f>
        <v>1924542.85</v>
      </c>
      <c r="E18" s="100">
        <f>E14</f>
        <v>668030.35</v>
      </c>
      <c r="F18" s="78">
        <f t="shared" si="0"/>
        <v>1256512.5</v>
      </c>
      <c r="G18" s="86"/>
      <c r="H18" s="86"/>
      <c r="I18" s="86"/>
      <c r="J18" s="86"/>
    </row>
    <row r="19" spans="1:10" s="87" customFormat="1" ht="22.5">
      <c r="A19" s="102" t="s">
        <v>281</v>
      </c>
      <c r="B19" s="99">
        <v>720</v>
      </c>
      <c r="C19" s="90" t="s">
        <v>282</v>
      </c>
      <c r="D19" s="100">
        <f>D14</f>
        <v>1924542.85</v>
      </c>
      <c r="E19" s="100">
        <f>E14</f>
        <v>668030.35</v>
      </c>
      <c r="F19" s="78">
        <f t="shared" si="0"/>
        <v>1256512.5</v>
      </c>
      <c r="G19" s="86"/>
      <c r="H19" s="86"/>
      <c r="I19" s="86"/>
      <c r="J19" s="86"/>
    </row>
    <row r="20" spans="1:10" s="87" customFormat="1" ht="22.5">
      <c r="A20" s="102" t="s">
        <v>283</v>
      </c>
      <c r="B20" s="89" t="s">
        <v>49</v>
      </c>
      <c r="C20" s="90" t="s">
        <v>284</v>
      </c>
      <c r="D20" s="100">
        <f>D14</f>
        <v>1924542.85</v>
      </c>
      <c r="E20" s="100">
        <f>E19</f>
        <v>668030.35</v>
      </c>
      <c r="F20" s="78">
        <f t="shared" si="0"/>
        <v>1256512.5</v>
      </c>
      <c r="G20" s="86"/>
      <c r="H20" s="86"/>
      <c r="I20" s="86"/>
      <c r="J20" s="86"/>
    </row>
    <row r="21" spans="1:3" s="39" customFormat="1" ht="12.75">
      <c r="A21" s="24"/>
      <c r="B21" s="24"/>
      <c r="C21" s="24"/>
    </row>
    <row r="22" spans="1:3" s="39" customFormat="1" ht="12.75">
      <c r="A22" s="125" t="s">
        <v>45</v>
      </c>
      <c r="B22" s="125"/>
      <c r="C22" s="79" t="s">
        <v>355</v>
      </c>
    </row>
    <row r="23" spans="1:3" ht="12">
      <c r="A23" s="69" t="s">
        <v>46</v>
      </c>
      <c r="B23" s="70"/>
      <c r="C23" s="69" t="s">
        <v>31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">
      <c r="A26" s="21" t="s">
        <v>11</v>
      </c>
      <c r="B26" s="17"/>
      <c r="C26" s="17"/>
    </row>
    <row r="27" spans="1:3" ht="12">
      <c r="A27" s="5" t="s">
        <v>47</v>
      </c>
      <c r="B27" s="5"/>
      <c r="C27" s="5" t="s">
        <v>32</v>
      </c>
    </row>
    <row r="28" spans="1:3" ht="12">
      <c r="A28" s="69" t="s">
        <v>46</v>
      </c>
      <c r="B28" s="16"/>
      <c r="C28" s="69" t="s">
        <v>31</v>
      </c>
    </row>
    <row r="29" spans="1:3" ht="12">
      <c r="A29" s="5"/>
      <c r="B29" s="5"/>
      <c r="C29" s="5"/>
    </row>
    <row r="30" spans="1:3" ht="12">
      <c r="A30" s="8" t="s">
        <v>48</v>
      </c>
      <c r="B30" s="8"/>
      <c r="C30" s="71" t="s">
        <v>192</v>
      </c>
    </row>
    <row r="31" spans="1:3" ht="12">
      <c r="A31" s="69" t="s">
        <v>46</v>
      </c>
      <c r="B31" s="16"/>
      <c r="C31" s="69" t="s">
        <v>31</v>
      </c>
    </row>
    <row r="32" spans="1:3" ht="12">
      <c r="A32" s="8"/>
      <c r="B32" s="8"/>
      <c r="C32" s="16"/>
    </row>
    <row r="33" spans="1:6" ht="12.75">
      <c r="A33" s="8" t="s">
        <v>487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2016-05-04T08:36:38Z</cp:lastPrinted>
  <dcterms:created xsi:type="dcterms:W3CDTF">1999-06-18T11:49:53Z</dcterms:created>
  <dcterms:modified xsi:type="dcterms:W3CDTF">2016-05-04T08:42:47Z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