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5450" windowHeight="6525" activeTab="1"/>
  </bookViews>
  <sheets>
    <sheet name="Доходы" sheetId="1" r:id="rId1"/>
    <sheet name="Расходы" sheetId="2" r:id="rId2"/>
    <sheet name="Источники" sheetId="3" r:id="rId3"/>
  </sheets>
  <definedNames>
    <definedName name="BUDG_NAME">#REF!</definedName>
    <definedName name="calc_order">#REF!</definedName>
    <definedName name="checked">#REF!</definedName>
    <definedName name="CHIEF">#REF!</definedName>
    <definedName name="chief_OUR">#REF!</definedName>
    <definedName name="CHIEF_POST">#REF!</definedName>
    <definedName name="CHIEF_POST_OUR">#REF!</definedName>
    <definedName name="cod">#REF!</definedName>
    <definedName name="code">#REF!</definedName>
    <definedName name="col1">#REF!</definedName>
    <definedName name="col10">#REF!</definedName>
    <definedName name="col2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LAST_DOC_MODIFY">#REF!</definedName>
    <definedName name="link_row">#REF!</definedName>
    <definedName name="link_saved">#REF!</definedName>
    <definedName name="LONGNAME_OUR">#REF!</definedName>
    <definedName name="lr_new">#REF!</definedName>
    <definedName name="notNullCol">#REF!</definedName>
    <definedName name="OKATO">#REF!</definedName>
    <definedName name="OKPO">#REF!</definedName>
    <definedName name="OKPO_OUR">#REF!</definedName>
    <definedName name="OKVED">#REF!</definedName>
    <definedName name="OKVED1">#REF!</definedName>
    <definedName name="orderrow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prop_col">#REF!</definedName>
    <definedName name="REGION">#REF!</definedName>
    <definedName name="REGION_OUR">#REF!</definedName>
    <definedName name="REM_DATE_TYPE">#REF!</definedName>
    <definedName name="REM_SONO">#REF!</definedName>
    <definedName name="REM_YEAR">#REF!</definedName>
    <definedName name="REPORTS_ATR_ADM">#REF!</definedName>
    <definedName name="rgb1">#REF!</definedName>
    <definedName name="rgb10">#REF!</definedName>
    <definedName name="rgb2">#REF!</definedName>
    <definedName name="rgb3">#REF!</definedName>
    <definedName name="rgb4">#REF!</definedName>
    <definedName name="rgb5">#REF!</definedName>
    <definedName name="rgb6">#REF!</definedName>
    <definedName name="rgb7">#REF!</definedName>
    <definedName name="rgb8">#REF!</definedName>
    <definedName name="rgb9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</definedNames>
  <calcPr fullCalcOnLoad="1"/>
</workbook>
</file>

<file path=xl/comments1.xml><?xml version="1.0" encoding="utf-8"?>
<comments xmlns="http://schemas.openxmlformats.org/spreadsheetml/2006/main">
  <authors>
    <author>Customer</author>
  </authors>
  <commentList>
    <comment ref="A57" authorId="0">
      <text>
        <r>
          <rPr>
            <b/>
            <sz val="8"/>
            <rFont val="Tahoma"/>
            <family val="2"/>
          </rPr>
          <t>Customer: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<sst xmlns="http://schemas.openxmlformats.org/spreadsheetml/2006/main" count="1846" uniqueCount="710">
  <si>
    <t>00185000000000000000</t>
  </si>
  <si>
    <t xml:space="preserve">  НАЛОГОВЫЕ И НЕНАЛОГОВЫЕ ДОХОДЫ</t>
  </si>
  <si>
    <t xml:space="preserve">  НАЛОГИ НА ПРИБЫЛЬ, ДОХОДЫ</t>
  </si>
  <si>
    <t xml:space="preserve">  Налог на доходы физических лиц</t>
  </si>
  <si>
    <t xml:space="preserve">  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</si>
  <si>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 xml:space="preserve">  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</si>
  <si>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 xml:space="preserve">  НАЛОГИ НА СОВОКУПНЫЙ ДОХОД</t>
  </si>
  <si>
    <t xml:space="preserve">  Единый сельскохозяйственный налог</t>
  </si>
  <si>
    <t xml:space="preserve">  НАЛОГИ НА ИМУЩЕСТВО</t>
  </si>
  <si>
    <t xml:space="preserve">  Налог на имущество физических лиц</t>
  </si>
  <si>
    <t xml:space="preserve">  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</si>
  <si>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  Земельный налог</t>
  </si>
  <si>
    <t xml:space="preserve">  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</si>
  <si>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 xml:space="preserve"> 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</si>
  <si>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 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</si>
  <si>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 xml:space="preserve">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</si>
  <si>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 ЗАДОЛЖЕННОСТЬ И ПЕРЕРАСЧЕТЫ ПО ОТМЕНЕННЫМ НАЛОГАМ, СБОРАМ И ИНЫМ ОБЯЗАТЕЛЬНЫМ ПЛАТЕЖАМ</t>
  </si>
  <si>
    <t xml:space="preserve">  Налоги на имущество</t>
  </si>
  <si>
    <t xml:space="preserve">  Земельный налог (по обязательствам, возникшим до 1 января 2006 года)</t>
  </si>
  <si>
    <t xml:space="preserve">  Земельный налог (по обязательствам, возникшим до 1 января 2006 года), мобилизуемый на территориях поселений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</si>
  <si>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</si>
  <si>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</si>
  <si>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</si>
  <si>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</si>
  <si>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 ДОХОДЫ ОТ ПРОДАЖИ МАТЕРИАЛЬНЫХ И НЕМАТЕРИАЛЬНЫХ АКТИВОВ</t>
  </si>
  <si>
    <t xml:space="preserve">  Доходы от продажи квартир</t>
  </si>
  <si>
    <t xml:space="preserve">  Доходы от продажи квартир, находящихся в собственности поселений</t>
  </si>
  <si>
    <t xml:space="preserve">  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</si>
  <si>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 xml:space="preserve">  Доходы от продажи земельных участков, государственная собственность на которые не разграничена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</si>
  <si>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</si>
  <si>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  ПРОЧИЕ НЕНАЛОГОВЫЕ ДОХОДЫ</t>
  </si>
  <si>
    <t>00111700000000000000</t>
  </si>
  <si>
    <t xml:space="preserve">  БЕЗВОЗМЕЗДНЫЕ ПОСТУПЛЕНИЯ</t>
  </si>
  <si>
    <t>00120000000000000000</t>
  </si>
  <si>
    <t xml:space="preserve">  БЕЗВОЗМЕЗДНЫЕ ПОСТУПЛЕНИЯ ОТ ДРУГИХ БЮДЖЕТОВ БЮДЖЕТНОЙ СИСТЕМЫ РОССИЙСКОЙ ФЕДЕРАЦИИ</t>
  </si>
  <si>
    <t>00120200000000000000</t>
  </si>
  <si>
    <t xml:space="preserve">  Дотации бюджетам субъектов Российской Федерации и муниципальных образований</t>
  </si>
  <si>
    <t>00120201000000000151</t>
  </si>
  <si>
    <t xml:space="preserve">  Дотации на выравнивание бюджетной обеспеченности</t>
  </si>
  <si>
    <t>00120201001000000151</t>
  </si>
  <si>
    <t xml:space="preserve">  Дотации бюджетам поселений на выравнивание бюджетной обеспеченности</t>
  </si>
  <si>
    <t>00120201001100000151</t>
  </si>
  <si>
    <t xml:space="preserve">  Дотации бюджетам на поддержку мер по обеспечению сбалансированности бюджетов</t>
  </si>
  <si>
    <t>00120201003000000151</t>
  </si>
  <si>
    <t xml:space="preserve">  Дотации бюджетам поселений на поддержку мер по обеспечению сбалансированности бюджетов</t>
  </si>
  <si>
    <t>00120201003100000151</t>
  </si>
  <si>
    <t xml:space="preserve">  Субсидии бюджетам субъектов Российской Федерации и муниципальных образований (межбюджетные субсидии)</t>
  </si>
  <si>
    <t>00120202000000000151</t>
  </si>
  <si>
    <t xml:space="preserve">  Прочие субсидии</t>
  </si>
  <si>
    <t>00120202999000000151</t>
  </si>
  <si>
    <t xml:space="preserve">  Прочие субсидии бюджетам поселений</t>
  </si>
  <si>
    <t>00120202999100000151</t>
  </si>
  <si>
    <t xml:space="preserve">  Субвенции бюджетам субъектов Российской Федерации и муниципальных образований</t>
  </si>
  <si>
    <t>00120203000000000151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</si>
  <si>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</si>
  <si>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>00120203015000000151</t>
  </si>
  <si>
    <t xml:space="preserve">  Субвенции бюджетам поселений на осуществление первичного воинского учета на территориях, где отсутствуют военные комиссариаты</t>
  </si>
  <si>
    <t>00120203015100000151</t>
  </si>
  <si>
    <t xml:space="preserve">  Субвенции местным бюджетам на выполнение передаваемых полномочий субъектов Российской Федерации</t>
  </si>
  <si>
    <t>00120203024000000151</t>
  </si>
  <si>
    <t xml:space="preserve">  Субвенции бюджетам поселений на выполнение передаваемых полномочий субъектов Российской Федерации</t>
  </si>
  <si>
    <t>00120203024100000151</t>
  </si>
  <si>
    <t>383</t>
  </si>
  <si>
    <t>4</t>
  </si>
  <si>
    <t>5</t>
  </si>
  <si>
    <t>назначения</t>
  </si>
  <si>
    <t>КОДЫ</t>
  </si>
  <si>
    <t xml:space="preserve"> Наименование показателя</t>
  </si>
  <si>
    <t>6</t>
  </si>
  <si>
    <t xml:space="preserve">Код расхода </t>
  </si>
  <si>
    <t>Код</t>
  </si>
  <si>
    <t>стро-</t>
  </si>
  <si>
    <t>ки</t>
  </si>
  <si>
    <t>Руководитель финансово-</t>
  </si>
  <si>
    <t xml:space="preserve">                                 1. Доходы бюджета</t>
  </si>
  <si>
    <t>Неисполненные назначения</t>
  </si>
  <si>
    <t>Утвержденные бюджетные назначения</t>
  </si>
  <si>
    <t>Исполнено</t>
  </si>
  <si>
    <t>0503117</t>
  </si>
  <si>
    <t xml:space="preserve">            Дата</t>
  </si>
  <si>
    <t>Наименование публично-правового образования   ________________________________________________________________________________________________________________________</t>
  </si>
  <si>
    <t xml:space="preserve">         ОТЧЕТ ОБ ИСПОЛНЕНИИ БЮДЖЕТА</t>
  </si>
  <si>
    <t>Утвержденные</t>
  </si>
  <si>
    <t>бюджетные</t>
  </si>
  <si>
    <t xml:space="preserve">              Форма 0503117  с.2</t>
  </si>
  <si>
    <t xml:space="preserve">                        Форма 0503117  с.3</t>
  </si>
  <si>
    <t xml:space="preserve">       по ОКПО</t>
  </si>
  <si>
    <t>Неисполненные  назначения</t>
  </si>
  <si>
    <t>Код строки</t>
  </si>
  <si>
    <t xml:space="preserve">Утвержденные  бюджетные назначения </t>
  </si>
  <si>
    <t>(расшифровка подписи)</t>
  </si>
  <si>
    <t>_______________</t>
  </si>
  <si>
    <t>Наименование</t>
  </si>
  <si>
    <t>финансового органа</t>
  </si>
  <si>
    <t>Глава по БК</t>
  </si>
  <si>
    <t xml:space="preserve">         по ОКАТО</t>
  </si>
  <si>
    <t>по бюджетной</t>
  </si>
  <si>
    <t>классификации</t>
  </si>
  <si>
    <t>Код источника финансирования дефицита бюджета по бюджетной классификации</t>
  </si>
  <si>
    <t xml:space="preserve">Код дохода </t>
  </si>
  <si>
    <t xml:space="preserve">по бюджетной </t>
  </si>
  <si>
    <t>Доходы бюджета - всего</t>
  </si>
  <si>
    <t>Расходы - всего</t>
  </si>
  <si>
    <t>Источники финансирования дефицита - всего</t>
  </si>
  <si>
    <t>Руководитель                          _________________</t>
  </si>
  <si>
    <t xml:space="preserve">                                                                                        (подпись)</t>
  </si>
  <si>
    <t>экономической службы         _________________</t>
  </si>
  <si>
    <t>Приложение №1</t>
  </si>
  <si>
    <t>к приказу Министерства финансов</t>
  </si>
  <si>
    <t>Российской Федерации</t>
  </si>
  <si>
    <t>Единица измерения:  руб</t>
  </si>
  <si>
    <t>Периодичность: месячная</t>
  </si>
  <si>
    <t>Форма по ОКУД</t>
  </si>
  <si>
    <t>от 09.11.2009 г.  № 115Н</t>
  </si>
  <si>
    <t>Красногорская поселковая администрация</t>
  </si>
  <si>
    <t>720</t>
  </si>
  <si>
    <t>200</t>
  </si>
  <si>
    <t>010</t>
  </si>
  <si>
    <t>450</t>
  </si>
  <si>
    <t>00196000000000000000</t>
  </si>
  <si>
    <t xml:space="preserve">  ОБЩЕГОСУДАРСТВЕННЫЕ ВОПРОСЫ</t>
  </si>
  <si>
    <t>00101000000000000000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</si>
  <si>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</si>
  <si>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00101030000000000000</t>
  </si>
  <si>
    <t xml:space="preserve">  Итого расходов по 01030020400000</t>
  </si>
  <si>
    <t>00101030020400000000</t>
  </si>
  <si>
    <t xml:space="preserve">  Итого расходов по 01030020400500</t>
  </si>
  <si>
    <t>00101030020400500000</t>
  </si>
  <si>
    <t xml:space="preserve">  Расходы</t>
  </si>
  <si>
    <t>00101030020400500200</t>
  </si>
  <si>
    <t xml:space="preserve">  Оплата труда и начисления на выплаты по оплате труда</t>
  </si>
  <si>
    <t>00101030020400500210</t>
  </si>
  <si>
    <t xml:space="preserve">  Прочие выплаты</t>
  </si>
  <si>
    <t>00101030020400500212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</si>
  <si>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</si>
  <si>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00101040000000000000</t>
  </si>
  <si>
    <t xml:space="preserve">  Итого расходов по 01040020400000</t>
  </si>
  <si>
    <t>00101040020400000000</t>
  </si>
  <si>
    <t xml:space="preserve">  Итого расходов по 01040020400500</t>
  </si>
  <si>
    <t xml:space="preserve">  Заработная плата</t>
  </si>
  <si>
    <t xml:space="preserve">  Начисления на выплаты по оплате труда</t>
  </si>
  <si>
    <t xml:space="preserve">  Оплата работ, услуг</t>
  </si>
  <si>
    <t xml:space="preserve">  Услуги связи</t>
  </si>
  <si>
    <t xml:space="preserve">  Транспортные услуги</t>
  </si>
  <si>
    <t xml:space="preserve">  Коммунальные услуги</t>
  </si>
  <si>
    <t xml:space="preserve">  Работы, услуги по содержанию имущества</t>
  </si>
  <si>
    <t xml:space="preserve">  Прочие работы, услуги</t>
  </si>
  <si>
    <t xml:space="preserve">  Прочие расходы</t>
  </si>
  <si>
    <t xml:space="preserve">  Поступление нефинансовых активов</t>
  </si>
  <si>
    <t xml:space="preserve">  Увеличение стоимости основных средств</t>
  </si>
  <si>
    <t xml:space="preserve">  Увеличение стоимости материальных запасов</t>
  </si>
  <si>
    <t xml:space="preserve">  Итого расходов по 01040020800000</t>
  </si>
  <si>
    <t>00101040020800000000</t>
  </si>
  <si>
    <t xml:space="preserve">  Итого расходов по 01040020800500</t>
  </si>
  <si>
    <t>00101040020800500212</t>
  </si>
  <si>
    <t xml:space="preserve">  Резервные фонды</t>
  </si>
  <si>
    <t>00101120000000000000</t>
  </si>
  <si>
    <t xml:space="preserve">  Итого расходов по 01120700500000</t>
  </si>
  <si>
    <t>00101120700500000000</t>
  </si>
  <si>
    <t>00101120700500013000</t>
  </si>
  <si>
    <t>00101120700500013200</t>
  </si>
  <si>
    <t>00101120700500013290</t>
  </si>
  <si>
    <t xml:space="preserve">  НАЦИОНАЛЬНАЯ ОБОРОНА</t>
  </si>
  <si>
    <t>00102000000000000000</t>
  </si>
  <si>
    <t xml:space="preserve">  Мобилизационная и вневойсковая подготовка</t>
  </si>
  <si>
    <t>00102030000000000000</t>
  </si>
  <si>
    <t xml:space="preserve">  Итого расходов по 02030013601000</t>
  </si>
  <si>
    <t>00102030013601000000</t>
  </si>
  <si>
    <t xml:space="preserve">  Итого расходов по 02030013601500</t>
  </si>
  <si>
    <t xml:space="preserve">  НАЦИОНАЛЬНАЯ БЕЗОПАСНОСТЬ И ПРАВООХРАНИТЕЛЬНАЯ ДЕЯТЕЛЬНОСТЬ</t>
  </si>
  <si>
    <t>00103000000000000000</t>
  </si>
  <si>
    <t xml:space="preserve">  Обеспечение пожарной безопасности</t>
  </si>
  <si>
    <t>00103100000000000000</t>
  </si>
  <si>
    <t xml:space="preserve">  Итого расходов по 03107950100000</t>
  </si>
  <si>
    <t>00103107950100000000</t>
  </si>
  <si>
    <t xml:space="preserve">  Итого расходов по 03107950100500</t>
  </si>
  <si>
    <t>00103107950100500000</t>
  </si>
  <si>
    <t>00103107950100500300</t>
  </si>
  <si>
    <t>00103107950100500340</t>
  </si>
  <si>
    <t xml:space="preserve">  ЖИЛИЩНО-КОММУНАЛЬНОЕ ХОЗЯЙСТВО</t>
  </si>
  <si>
    <t>00105000000000000000</t>
  </si>
  <si>
    <t xml:space="preserve">  Безвозмездные перечисления организациям</t>
  </si>
  <si>
    <t xml:space="preserve">  Коммунальное хозяйство</t>
  </si>
  <si>
    <t>00105020000000000000</t>
  </si>
  <si>
    <t xml:space="preserve">  Итого расходов по 05023510500000</t>
  </si>
  <si>
    <t>00105023510500000000</t>
  </si>
  <si>
    <t xml:space="preserve">  Субсидии юридическим лицам</t>
  </si>
  <si>
    <t xml:space="preserve">  Безвозмездные перечисления государственным и муниципальным организациям</t>
  </si>
  <si>
    <t xml:space="preserve">  Благоустройство</t>
  </si>
  <si>
    <t>00105030000000000000</t>
  </si>
  <si>
    <t xml:space="preserve">  Итого расходов по 05036000200000</t>
  </si>
  <si>
    <t>00105036000200000000</t>
  </si>
  <si>
    <t xml:space="preserve">  Итого расходов по 05036000200500</t>
  </si>
  <si>
    <t>00105036000200500000</t>
  </si>
  <si>
    <t>00105036000200500200</t>
  </si>
  <si>
    <t>00105036000200500220</t>
  </si>
  <si>
    <t>00105036000200500225</t>
  </si>
  <si>
    <t xml:space="preserve">  Итого расходов по 05036000300000</t>
  </si>
  <si>
    <t>00105036000300000000</t>
  </si>
  <si>
    <t xml:space="preserve">  Итого расходов по 05036000400000</t>
  </si>
  <si>
    <t>00105036000400000000</t>
  </si>
  <si>
    <t xml:space="preserve">  Итого расходов по 05036000500000</t>
  </si>
  <si>
    <t>00105036000500000000</t>
  </si>
  <si>
    <t>00105036000500006000</t>
  </si>
  <si>
    <t>00105036000500006200</t>
  </si>
  <si>
    <t>00105036000500006240</t>
  </si>
  <si>
    <t>00105036000500006241</t>
  </si>
  <si>
    <t xml:space="preserve">  Выполнение функций бюджетными учреждениями</t>
  </si>
  <si>
    <t>00108014409900001223</t>
  </si>
  <si>
    <t xml:space="preserve">  Итого расходов по 08015310210000</t>
  </si>
  <si>
    <t>00108015310210000000</t>
  </si>
  <si>
    <t>00108015310210001000</t>
  </si>
  <si>
    <t>00108015310210001200</t>
  </si>
  <si>
    <t>00108015310210001210</t>
  </si>
  <si>
    <t>00108015310210001211</t>
  </si>
  <si>
    <t xml:space="preserve">  Итого расходов по 08015310212000</t>
  </si>
  <si>
    <t>00108015310212000000</t>
  </si>
  <si>
    <t xml:space="preserve">  СОЦИАЛЬНАЯ ПОЛИТИКА</t>
  </si>
  <si>
    <t>00110000000000000000</t>
  </si>
  <si>
    <t xml:space="preserve">  Пенсионное обеспечение</t>
  </si>
  <si>
    <t>00110010000000000000</t>
  </si>
  <si>
    <t xml:space="preserve">  Итого расходов по 10014910100000</t>
  </si>
  <si>
    <t>00110014910100000000</t>
  </si>
  <si>
    <t xml:space="preserve">  Социальные выплаты</t>
  </si>
  <si>
    <t xml:space="preserve">  Социальное обеспечение</t>
  </si>
  <si>
    <t xml:space="preserve">  Пенсии, пособия, выплачиваемые организациями сектора государственного управления</t>
  </si>
  <si>
    <t xml:space="preserve">  МЕЖБЮДЖЕТНЫЕ ТРАНСФЕРТЫ</t>
  </si>
  <si>
    <t>00111000000000000000</t>
  </si>
  <si>
    <t xml:space="preserve">  Иные межбюджетные трансферты</t>
  </si>
  <si>
    <t>00111040000000000000</t>
  </si>
  <si>
    <t xml:space="preserve">  Итого расходов по 11045210601000</t>
  </si>
  <si>
    <t>00111045210601000000</t>
  </si>
  <si>
    <t>00111045210601017000</t>
  </si>
  <si>
    <t>00111045210601017200</t>
  </si>
  <si>
    <t xml:space="preserve">  Безвозмездные перечисления бюджетам</t>
  </si>
  <si>
    <t>00111045210601017250</t>
  </si>
  <si>
    <t xml:space="preserve">  Перечисления другим бюджетам бюджетной системы Российской Федерации</t>
  </si>
  <si>
    <t>00111045210601017251</t>
  </si>
  <si>
    <t xml:space="preserve">  Итого расходов по 11045210602000</t>
  </si>
  <si>
    <t>00111045210602000000</t>
  </si>
  <si>
    <t>00111045210602017000</t>
  </si>
  <si>
    <t>00111045210602017200</t>
  </si>
  <si>
    <t>00111045210602017250</t>
  </si>
  <si>
    <t>00111045210602017251</t>
  </si>
  <si>
    <t xml:space="preserve">  Итого расходов по 11045210610000</t>
  </si>
  <si>
    <t>00111045210610000000</t>
  </si>
  <si>
    <t>00111045210610017000</t>
  </si>
  <si>
    <t>00111045210610017200</t>
  </si>
  <si>
    <t>00111045210610017250</t>
  </si>
  <si>
    <t>00111045210610017251</t>
  </si>
  <si>
    <t xml:space="preserve">  Итого расходов по 11045210612000</t>
  </si>
  <si>
    <t>00111045210612000000</t>
  </si>
  <si>
    <t>00111045210612017000</t>
  </si>
  <si>
    <t>00111045210612017200</t>
  </si>
  <si>
    <t>00111045210612017250</t>
  </si>
  <si>
    <t>00111045210612017251</t>
  </si>
  <si>
    <t xml:space="preserve">  Результат исполнения бюджета (дефицит / профицит)</t>
  </si>
  <si>
    <t>00179000000000000000</t>
  </si>
  <si>
    <t>04118170</t>
  </si>
  <si>
    <t>15234551000</t>
  </si>
  <si>
    <t xml:space="preserve">  Итого расходов по 01040020401500</t>
  </si>
  <si>
    <t>00101040020401500000</t>
  </si>
  <si>
    <t>00101040020401500200</t>
  </si>
  <si>
    <t>00101040020401500210</t>
  </si>
  <si>
    <t>00101040020401500211</t>
  </si>
  <si>
    <t>00101040020401500212</t>
  </si>
  <si>
    <t>00101040020401500213</t>
  </si>
  <si>
    <t>00101040020401500220</t>
  </si>
  <si>
    <t>00101040020401500222</t>
  </si>
  <si>
    <t>00101040020401500226</t>
  </si>
  <si>
    <t>00101040020401500300</t>
  </si>
  <si>
    <t>00101040020401500310</t>
  </si>
  <si>
    <t>00101040020401500340</t>
  </si>
  <si>
    <t xml:space="preserve">  Итого расходов по 11045210603000</t>
  </si>
  <si>
    <t>00111045210603000000</t>
  </si>
  <si>
    <t>00111045210603017000</t>
  </si>
  <si>
    <t>00111045210603017200</t>
  </si>
  <si>
    <t>00111045210603017250</t>
  </si>
  <si>
    <t>00111045210603017251</t>
  </si>
  <si>
    <t xml:space="preserve">  Итого расходов по 08000000000000</t>
  </si>
  <si>
    <t xml:space="preserve">  Итого расходов по 05036000201000</t>
  </si>
  <si>
    <t xml:space="preserve">  Итого расходов по 05036000201500</t>
  </si>
  <si>
    <t>00105036000201000000</t>
  </si>
  <si>
    <t>00105036000201500000</t>
  </si>
  <si>
    <t>00105036000201500200</t>
  </si>
  <si>
    <t>00105036000201500220</t>
  </si>
  <si>
    <t>00105036000201500225</t>
  </si>
  <si>
    <t>Субсидии бюджетам поселений на обеспечение мероприятий по капитальному ремонту многоквартирных домов и переселению гражданиз аварийного жилищного фонда за счет средств,поступивших от государственной корпорации Фонд содействия реформированию ЖКХ</t>
  </si>
  <si>
    <t>Субсидии бюджетам поселений на обеспечение мероприятий по капитальному ремонту многоквартирных домов за счет средств бюджета</t>
  </si>
  <si>
    <t>Жилищное хозяйство</t>
  </si>
  <si>
    <t>00105010000000000000</t>
  </si>
  <si>
    <t xml:space="preserve">  Итого расходов по 05010980101000</t>
  </si>
  <si>
    <t>00105010980101000000</t>
  </si>
  <si>
    <t>00105010980101010000</t>
  </si>
  <si>
    <t>00105010980101010200</t>
  </si>
  <si>
    <t>00105010980101010240</t>
  </si>
  <si>
    <t>00105010980101010242</t>
  </si>
  <si>
    <t xml:space="preserve">  Итого расходов по 05019225000</t>
  </si>
  <si>
    <t>00105019225000000000</t>
  </si>
  <si>
    <t>00105019225000006000</t>
  </si>
  <si>
    <t>00105092250000006200</t>
  </si>
  <si>
    <t>00105019225000006240</t>
  </si>
  <si>
    <t>00105019225000006242</t>
  </si>
  <si>
    <t>Прочие безвозмездные поступления в бюджеты поселений</t>
  </si>
  <si>
    <t>00120705000100000180</t>
  </si>
  <si>
    <t xml:space="preserve">Прочие безвозмездные поступления </t>
  </si>
  <si>
    <t>Прочие расходы</t>
  </si>
  <si>
    <t>00105010980201000000</t>
  </si>
  <si>
    <t>00105010980201010000</t>
  </si>
  <si>
    <t>00105010980201010200</t>
  </si>
  <si>
    <t>00105010980201010240</t>
  </si>
  <si>
    <t>00105010980201010242</t>
  </si>
  <si>
    <t xml:space="preserve">  Итого расходов по 05010980201000</t>
  </si>
  <si>
    <t xml:space="preserve">  Итого расходов по 05013500200000</t>
  </si>
  <si>
    <t>00105013500200000000</t>
  </si>
  <si>
    <t>00105013500200006000</t>
  </si>
  <si>
    <t>00105013500200006200</t>
  </si>
  <si>
    <t>00105013500200006240</t>
  </si>
  <si>
    <t>00105013500200006242</t>
  </si>
  <si>
    <t xml:space="preserve">  Итого расходов по 05017950200000</t>
  </si>
  <si>
    <t>00105017950200000000</t>
  </si>
  <si>
    <t xml:space="preserve">  Итого расходов по 11040700400000</t>
  </si>
  <si>
    <t>00111040700400000000</t>
  </si>
  <si>
    <t>00111040700400017200</t>
  </si>
  <si>
    <t>00111040700400017000</t>
  </si>
  <si>
    <t>00111040700400017250</t>
  </si>
  <si>
    <t>00111040700400017251</t>
  </si>
  <si>
    <t>НАЦИОНАЛЬНАЯ ЭКОНОМИКА</t>
  </si>
  <si>
    <t>00104000000000000000</t>
  </si>
  <si>
    <t>Межбюджетные трансферты, передаваемые бюджетам поселений на реализацию дополнительных мероприятий , направленных на снижение напряженности на рынке труда</t>
  </si>
  <si>
    <t>00120204029100000151</t>
  </si>
  <si>
    <t>Прочие невыясненные поступления</t>
  </si>
  <si>
    <t>Прочие невыясненные поступления бюджетов поселений</t>
  </si>
  <si>
    <t>00111701000100000180</t>
  </si>
  <si>
    <t>00111701050100000180</t>
  </si>
  <si>
    <t>00120705000000000180</t>
  </si>
  <si>
    <t>Субсидии бюджетам на обеспечение мероприятий по капитальному ремонту многоквартирных домов и переселению гражданиз аварийного жилищного фонда за счет средств,поступивших от государственной корпорации Фонд содействия реформированию ЖКХ</t>
  </si>
  <si>
    <t>Субсидии бюджетам  на обеспечение мероприятий по капитальному ремонту многоквартирных домов за счет средств бюджета</t>
  </si>
  <si>
    <t>00120202088000001151</t>
  </si>
  <si>
    <t>00120202089000001151</t>
  </si>
  <si>
    <t>00120202089100001151</t>
  </si>
  <si>
    <t>00120202088100001151</t>
  </si>
  <si>
    <t>00105017950200006000</t>
  </si>
  <si>
    <t>00105017950200006200</t>
  </si>
  <si>
    <t>0010501795020006240</t>
  </si>
  <si>
    <t>00105017950200006242</t>
  </si>
  <si>
    <t>Налог на доходы физических лиц с доходов полученных физическими лицами,являющимися иностранными гражданами, осуществляющими трудовую деятельность по найму у физических лиц на основании потента</t>
  </si>
  <si>
    <t xml:space="preserve">                                       3. Источники финансирования дефицитов бюджетов</t>
  </si>
  <si>
    <t>Изменение остатков средств на счетах по учету средств бюджета</t>
  </si>
  <si>
    <t xml:space="preserve">  Увеличение остатков средств  бюджетов</t>
  </si>
  <si>
    <t xml:space="preserve">  Уменьшение остатков средств  бюджетов</t>
  </si>
  <si>
    <t xml:space="preserve">  Увеличение прочих остатков средств  бюджетов</t>
  </si>
  <si>
    <t xml:space="preserve">  Увеличение прочих  остатков денежных средств  бюджетов</t>
  </si>
  <si>
    <t xml:space="preserve">  Увеличение прочих  остатков денежных средств  бюджетов поселений</t>
  </si>
  <si>
    <t>Уменьшение прочих остатков средств  бюджетов</t>
  </si>
  <si>
    <t>Уменьшение прочих остатков средств  денежных бюджетов</t>
  </si>
  <si>
    <t>Уменьшение  прочих  остатков денежных средств  бюджетов поселений</t>
  </si>
  <si>
    <t>А.В.Тарико</t>
  </si>
  <si>
    <t>Главный бухгалтер                _________________</t>
  </si>
  <si>
    <t>О.И. Кругликова</t>
  </si>
  <si>
    <t>18210102010011000110</t>
  </si>
  <si>
    <t>18210102000010000110</t>
  </si>
  <si>
    <t>18210100000000000000</t>
  </si>
  <si>
    <t>18210102020010000110</t>
  </si>
  <si>
    <t>18210102070011000110</t>
  </si>
  <si>
    <t>18210500000000000000</t>
  </si>
  <si>
    <t>18210600000000000000</t>
  </si>
  <si>
    <t>18210601000000000110</t>
  </si>
  <si>
    <t>18210601030100000110</t>
  </si>
  <si>
    <t>18210606000000000110</t>
  </si>
  <si>
    <t>18210606010000000110</t>
  </si>
  <si>
    <t>18210606013100000110</t>
  </si>
  <si>
    <t>18210606020000000110</t>
  </si>
  <si>
    <t>18210606023100000110</t>
  </si>
  <si>
    <t>18210900000000000000</t>
  </si>
  <si>
    <t>18210904000000000110</t>
  </si>
  <si>
    <t>18210904050000000110</t>
  </si>
  <si>
    <t>18210904050100000110</t>
  </si>
  <si>
    <t>00811100000000000000</t>
  </si>
  <si>
    <t>00811105000000000120</t>
  </si>
  <si>
    <t>00811400000000000000</t>
  </si>
  <si>
    <t>00811401000000000410</t>
  </si>
  <si>
    <t>00811401050100000410</t>
  </si>
  <si>
    <t>00811406000000000430</t>
  </si>
  <si>
    <t>00811406010000000430</t>
  </si>
  <si>
    <t>18210102022010000110</t>
  </si>
  <si>
    <t>18210102030010000110</t>
  </si>
  <si>
    <t>00101110700500000000</t>
  </si>
  <si>
    <t>Другие вопросы в области национальной экуономики</t>
  </si>
  <si>
    <t>00104120000000000000</t>
  </si>
  <si>
    <t>Мероприятия в области строительства,архитектуры и градостроительства</t>
  </si>
  <si>
    <t>00104123380000000000</t>
  </si>
  <si>
    <t>Выполнение функций органами местного самоуправления</t>
  </si>
  <si>
    <t>Прочие работы, услуги</t>
  </si>
  <si>
    <t>00108014409901001223</t>
  </si>
  <si>
    <t xml:space="preserve">  Итого расходов по 08014409901000  (ДОМ КУЛЬТУРЫ)</t>
  </si>
  <si>
    <t xml:space="preserve">  Итого расходов по 08014409901000  (МУЗЕЙ)</t>
  </si>
  <si>
    <t>Другие вопросы в области культуры</t>
  </si>
  <si>
    <t>00108040000000000000</t>
  </si>
  <si>
    <t>Долгосрочная целевая программа"Энергосбережения и повышения энергетической эффективности в Красногорском районе Брянской области на 2010-2014 годы  и целевые установки на период до 2020 года"</t>
  </si>
  <si>
    <t>00108047951100000000</t>
  </si>
  <si>
    <t>00101110000000000000</t>
  </si>
  <si>
    <t>00108014409900000000</t>
  </si>
  <si>
    <t>18210102040011000110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</si>
  <si>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средств.</t>
  </si>
  <si>
    <t>18210503020010000110</t>
  </si>
  <si>
    <t>Единый сельскохозяйственный налог (за налоговые периоды, истекшие до 1 января 2011 года)</t>
  </si>
  <si>
    <t>00101130000000000000</t>
  </si>
  <si>
    <t>00101130700500000000</t>
  </si>
  <si>
    <t>00101130700500013000</t>
  </si>
  <si>
    <t>00101130700500013200</t>
  </si>
  <si>
    <t>00101130700500013290</t>
  </si>
  <si>
    <t>00105030700400006000</t>
  </si>
  <si>
    <t>00105030700400000000</t>
  </si>
  <si>
    <t>Прочие безвозмездные поступления</t>
  </si>
  <si>
    <t xml:space="preserve">  Работы, услуги по содержанию мущества</t>
  </si>
  <si>
    <t xml:space="preserve">                                             2. Расходы бюджета</t>
  </si>
  <si>
    <t>00111632000000000140</t>
  </si>
  <si>
    <t>00111632000010000140</t>
  </si>
  <si>
    <t>Денежные взыская, налагаемые в возмещение ущерба, причиненного в результате незаконного или нецелевого использования бюджетных средств</t>
  </si>
  <si>
    <t>Денежные взыская, налагаемые в возмещение ущерба, причиненного в результате незаконного или нецелевого использования бюджетных средств(в части федерального бюджета)</t>
  </si>
  <si>
    <t>ШТРАФЫ, САНКЦИИ, ВОЗМЕЩЕНИЕ УЩЕРБА</t>
  </si>
  <si>
    <t>00111600000000000000</t>
  </si>
  <si>
    <t>00105030700400500225</t>
  </si>
  <si>
    <t>00105030700400500220</t>
  </si>
  <si>
    <t>00105030700400500200</t>
  </si>
  <si>
    <t>00105030700400500000</t>
  </si>
  <si>
    <t xml:space="preserve">  Итого расходов по 05030700400500</t>
  </si>
  <si>
    <t xml:space="preserve">  Итого расходов по 05030700400000</t>
  </si>
  <si>
    <t>Оплата работ,услуг</t>
  </si>
  <si>
    <t>001050307004000500225</t>
  </si>
  <si>
    <t>00108000000000000000</t>
  </si>
  <si>
    <t>18210503010010000110</t>
  </si>
  <si>
    <t>Предоставление бюджетным городским поселениям(за исключением городских округов) для осуществления отдельных государственных полномочий по определению перечня должностных лиц, уполномоченных составлять протоколы об административных нарушения</t>
  </si>
  <si>
    <t>00190000000000000000</t>
  </si>
  <si>
    <t>001301050000000000000</t>
  </si>
  <si>
    <t>00101050000000000500</t>
  </si>
  <si>
    <t>00101050000000000600</t>
  </si>
  <si>
    <t>00101050200000000500</t>
  </si>
  <si>
    <t>00101050201000000510</t>
  </si>
  <si>
    <t>00101050201100000510</t>
  </si>
  <si>
    <t>00101050200000000600</t>
  </si>
  <si>
    <t>00101050201000000610</t>
  </si>
  <si>
    <t>00101050201100000610</t>
  </si>
  <si>
    <t>00102030013601500310</t>
  </si>
  <si>
    <t>00105013420000000000</t>
  </si>
  <si>
    <t>00105013420000006000</t>
  </si>
  <si>
    <t>00105013420000006200</t>
  </si>
  <si>
    <t>00105013420000006240</t>
  </si>
  <si>
    <t>00105013420000006242</t>
  </si>
  <si>
    <t>00811105013100000120</t>
  </si>
  <si>
    <t>00811105013000000120</t>
  </si>
  <si>
    <t>00811406013100000430</t>
  </si>
  <si>
    <t>0</t>
  </si>
  <si>
    <t>Межбюджетные трансферты</t>
  </si>
  <si>
    <t>Иные межбюджетные трансферты</t>
  </si>
  <si>
    <t>Перечисления другим бюджетам бюджетной системы Российской Федерации</t>
  </si>
  <si>
    <t>Функционирование законодательных(представительных) органов государственной власти и представительных органов муниципальных образований</t>
  </si>
  <si>
    <t>00101035210631000000</t>
  </si>
  <si>
    <t>00101035210631540000</t>
  </si>
  <si>
    <t>00101035210631540251</t>
  </si>
  <si>
    <t>00101040020400120211</t>
  </si>
  <si>
    <t>00101040020400120210</t>
  </si>
  <si>
    <t>00101040020400120200</t>
  </si>
  <si>
    <t>00101040020400120000</t>
  </si>
  <si>
    <t>00101040020400120212</t>
  </si>
  <si>
    <t>00101040020400120213</t>
  </si>
  <si>
    <t>00101040020400240220</t>
  </si>
  <si>
    <t>00101040020400240221</t>
  </si>
  <si>
    <t>00101040020400240222</t>
  </si>
  <si>
    <t>00101040020400240223</t>
  </si>
  <si>
    <t>00101040020400240225</t>
  </si>
  <si>
    <t>00101040020400240226</t>
  </si>
  <si>
    <t>00101040020400240300</t>
  </si>
  <si>
    <t>00101040020400240310</t>
  </si>
  <si>
    <t>00101040020400240340</t>
  </si>
  <si>
    <t>00101040020400851290</t>
  </si>
  <si>
    <t>00101040020400852290</t>
  </si>
  <si>
    <t>00101040020800120000</t>
  </si>
  <si>
    <t>00101040020800120200</t>
  </si>
  <si>
    <t>00101040020800120210</t>
  </si>
  <si>
    <t>00101040020800120211</t>
  </si>
  <si>
    <t>00101040020800120213</t>
  </si>
  <si>
    <t>00101110700500870000</t>
  </si>
  <si>
    <t>00101110700500870200</t>
  </si>
  <si>
    <t>00101110700500870290</t>
  </si>
  <si>
    <t>00102030013601240222</t>
  </si>
  <si>
    <t>00102030013601240226</t>
  </si>
  <si>
    <t>00104090000000000000</t>
  </si>
  <si>
    <t>Ремонт автомобильных дорог</t>
  </si>
  <si>
    <t>Дорожное хозяйство(дорожные фонды)</t>
  </si>
  <si>
    <t>Иные закупки товаров, работ и услуг для государственных нужд</t>
  </si>
  <si>
    <t>Работы,услуги по содержанию имущества</t>
  </si>
  <si>
    <t>Содержание автомобильных дорог</t>
  </si>
  <si>
    <t>00104093150130000000</t>
  </si>
  <si>
    <t>00104093150130240000</t>
  </si>
  <si>
    <t>00104093150130240225</t>
  </si>
  <si>
    <t>00105023510500240241</t>
  </si>
  <si>
    <t>00105023510500240240</t>
  </si>
  <si>
    <t>00105023510500240200</t>
  </si>
  <si>
    <t>00105023510500240000</t>
  </si>
  <si>
    <t>00105036000100240223</t>
  </si>
  <si>
    <t>00105036000100240220</t>
  </si>
  <si>
    <t>00105036000100240200</t>
  </si>
  <si>
    <t>00105036000100240000</t>
  </si>
  <si>
    <t>00105036000300240000</t>
  </si>
  <si>
    <t>00105036000300240200</t>
  </si>
  <si>
    <t>00105036000300240225</t>
  </si>
  <si>
    <t>00105036000400240000</t>
  </si>
  <si>
    <t>00105036000400240200</t>
  </si>
  <si>
    <t>00105036000400240240</t>
  </si>
  <si>
    <t>00105036000400240225</t>
  </si>
  <si>
    <t>00105036000500240225</t>
  </si>
  <si>
    <t>00105036000500240240</t>
  </si>
  <si>
    <t>00105036000500240200</t>
  </si>
  <si>
    <t>00105036000500240000</t>
  </si>
  <si>
    <t>Дополнительная классификация</t>
  </si>
  <si>
    <t>7</t>
  </si>
  <si>
    <t>211</t>
  </si>
  <si>
    <t>212</t>
  </si>
  <si>
    <t>213</t>
  </si>
  <si>
    <t>220</t>
  </si>
  <si>
    <t>210</t>
  </si>
  <si>
    <t>222</t>
  </si>
  <si>
    <t>223</t>
  </si>
  <si>
    <t>226</t>
  </si>
  <si>
    <t>300</t>
  </si>
  <si>
    <t>00108014409900611000</t>
  </si>
  <si>
    <t>00108014409900611241</t>
  </si>
  <si>
    <t>00108014409901611000</t>
  </si>
  <si>
    <t>00108014409901611241</t>
  </si>
  <si>
    <t>00108014429900611000</t>
  </si>
  <si>
    <t>00108014429900611241</t>
  </si>
  <si>
    <t>00110014910100312000</t>
  </si>
  <si>
    <t>00110014910100312200</t>
  </si>
  <si>
    <t>00110014910100312260</t>
  </si>
  <si>
    <t>00110014910100312263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</si>
  <si>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и 228 Налогового кодекса Российской Федерации</t>
    </r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</si>
  <si>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</si>
  <si>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</si>
  <si>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00104123380000240226</t>
  </si>
  <si>
    <t>00104123380000240000</t>
  </si>
  <si>
    <t>00104093150131240225</t>
  </si>
  <si>
    <t>00104093150131240000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</si>
  <si>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</si>
  <si>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00121900000000000151</t>
  </si>
  <si>
    <t>00121905000100000151</t>
  </si>
  <si>
    <t>Возврат остатков субсидий, субвенций и иных межбюджетных трансфертов,имеющих целевое назначение, прошлых лет</t>
  </si>
  <si>
    <t>00108014409901000000</t>
  </si>
  <si>
    <t xml:space="preserve">  Итого расходов по 08010000000000</t>
  </si>
  <si>
    <t>00108010000000000000</t>
  </si>
  <si>
    <t>00108015310212314262</t>
  </si>
  <si>
    <t>00105010980101810000</t>
  </si>
  <si>
    <t>00105010980101810242</t>
  </si>
  <si>
    <t>00105010980201810000</t>
  </si>
  <si>
    <t>00105010980201810242</t>
  </si>
  <si>
    <t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реформирования жилищно-коммунального хозяйства</t>
  </si>
  <si>
    <t>Субсидии юридическим лицам (кроме государственных учреждений) и физическим лицам-производителям товаров услуг</t>
  </si>
  <si>
    <t>Безвозмездные перечисления организациям, за исключением государственных и муниципальных организаций</t>
  </si>
  <si>
    <t>Обеспечение мероприятий по капитальному ремонту многоквартирных домов за счет средств бюджетов</t>
  </si>
  <si>
    <t>Субсидии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</si>
  <si>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00104093150131000000</t>
  </si>
  <si>
    <t>00104093150210000000</t>
  </si>
  <si>
    <t>Доходы от продажи квартир</t>
  </si>
  <si>
    <t>Доходы от продажи квартир, находящихся в собственности поселений</t>
  </si>
  <si>
    <t xml:space="preserve">  Итого расходов по 01110700500000</t>
  </si>
  <si>
    <t xml:space="preserve">  Итого расходов по 01130700500000</t>
  </si>
  <si>
    <t>00104093150110000000</t>
  </si>
  <si>
    <t>00104093150110240000</t>
  </si>
  <si>
    <t>00104093150110240225</t>
  </si>
  <si>
    <t>00104093150111000000</t>
  </si>
  <si>
    <t>00104093150111240000</t>
  </si>
  <si>
    <t>00104093150111240225</t>
  </si>
  <si>
    <t xml:space="preserve">  Итого расходов по 05036000100240</t>
  </si>
  <si>
    <t>Работы, услуги по содержанию имущества</t>
  </si>
  <si>
    <t>00105036000100240225</t>
  </si>
  <si>
    <t>22111</t>
  </si>
  <si>
    <t>22511</t>
  </si>
  <si>
    <t>29011</t>
  </si>
  <si>
    <t>34011</t>
  </si>
  <si>
    <t>31011</t>
  </si>
  <si>
    <t>Обеспечение деятельности финансовых, налоговых и таможенных органов и органов (финансово-бюджетного) надзора</t>
  </si>
  <si>
    <t>00101060000000000000</t>
  </si>
  <si>
    <t>00101065210631000000</t>
  </si>
  <si>
    <t>00101065210631540000</t>
  </si>
  <si>
    <t>00101065210631540251</t>
  </si>
  <si>
    <t>Капитальный ремонт государственного жилого фонда</t>
  </si>
  <si>
    <t>00105013420000810000</t>
  </si>
  <si>
    <t>00105013420000810242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</si>
  <si>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</si>
  <si>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</si>
  <si>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00120204999000000151</t>
  </si>
  <si>
    <t>00120204999100000151</t>
  </si>
  <si>
    <t>00104093150211000000</t>
  </si>
  <si>
    <t>Прочие дотации</t>
  </si>
  <si>
    <t>Прочие дотации бюджетам поселений</t>
  </si>
  <si>
    <t>00120201999000000151</t>
  </si>
  <si>
    <t>00120201999100000151</t>
  </si>
  <si>
    <t>00104093150210240225</t>
  </si>
  <si>
    <t>00104093150210240000</t>
  </si>
  <si>
    <t>00104093150211240225</t>
  </si>
  <si>
    <t>00104093150211240000</t>
  </si>
  <si>
    <t>00104093150121240225</t>
  </si>
  <si>
    <t>00104093150121000000</t>
  </si>
  <si>
    <t>00104093150121240000</t>
  </si>
  <si>
    <t>Обеспечение устойчивого развития социально-культурных составляющих качества жизни населения Брянской области</t>
  </si>
  <si>
    <t>00108019221100612241</t>
  </si>
  <si>
    <t>00111</t>
  </si>
  <si>
    <t>00108019221100000000</t>
  </si>
  <si>
    <t>00105036000100240340</t>
  </si>
  <si>
    <t>Доходы от оказания плптных услуг (работ)</t>
  </si>
  <si>
    <t>Доходы от оказания плптных услуг (работ) получателями средств бюджетов поселений</t>
  </si>
  <si>
    <t>ДОХОДЫ ОТ ОКАЗАНИЯ ПЛАТНЫХ УСЛУГ (РАБОТ) И КОМПЕНСАЦИИ ЗАТРАТ ГОСУДАРСТВА</t>
  </si>
  <si>
    <t>00111300000000000000</t>
  </si>
  <si>
    <t>00111301000000000130</t>
  </si>
  <si>
    <t>00111301995100000130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</si>
  <si>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</si>
  <si>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</si>
  <si>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00111105030000000120</t>
  </si>
  <si>
    <t>00111105035100000120</t>
  </si>
  <si>
    <t>00101040020400240290</t>
  </si>
  <si>
    <t>Ремонт и содержание автомобильных дорог</t>
  </si>
  <si>
    <t>Ремонт автомобильных дорог общего пользования местного значения, обеспечивающих подъезд к социально-значимым объектам</t>
  </si>
  <si>
    <t>00104095210103000000</t>
  </si>
  <si>
    <t>00104095210103240000</t>
  </si>
  <si>
    <t>00104095210103240225</t>
  </si>
  <si>
    <t xml:space="preserve">  Итого расходов по 08014409902000  ( Дом культуры)</t>
  </si>
  <si>
    <t>00108014409902000000</t>
  </si>
  <si>
    <t>00108014409902611000</t>
  </si>
  <si>
    <t>00108014409902611241</t>
  </si>
  <si>
    <t xml:space="preserve">  Итого расходов по 08014429902000  (Библиотека)</t>
  </si>
  <si>
    <t>365</t>
  </si>
  <si>
    <t>00108014409902001241</t>
  </si>
  <si>
    <t>00108015310212611000</t>
  </si>
  <si>
    <t>00108015310212611241</t>
  </si>
  <si>
    <t>21211</t>
  </si>
  <si>
    <t>26311</t>
  </si>
  <si>
    <t>Оплата жилья и коммунальных услуг</t>
  </si>
  <si>
    <t>Капитальный ремонт дворовых территорий многоквартирных домов,проездов к дворовым территориям многоквартирных домов населенных пунктов за счет областных средств</t>
  </si>
  <si>
    <t>Жилищное  хозяйство</t>
  </si>
  <si>
    <t>Капитальный ремонт дворовых территорий многоквартирных домов,проездов к дворовым территориям многоквартирных домов населенных пунктов за счет средств бюджетов</t>
  </si>
  <si>
    <t>Резервные фонды</t>
  </si>
  <si>
    <t>0010110700500870000</t>
  </si>
  <si>
    <t>00104093150121240310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</si>
  <si>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</si>
  <si>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00120805000000000180</t>
  </si>
  <si>
    <t>00120805000100000180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</si>
  <si>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</si>
  <si>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</si>
  <si>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</si>
  <si>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маторные масла для дизельных и (или) карбюраторных (инжекторных) двигателей, подлежащих распределению между бюджетами субъектов Российской Федерации и местными бюджетами с учетом установленных дифференцированных нормативов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</si>
  <si>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</si>
  <si>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в местные бюджеты</t>
  </si>
  <si>
    <t xml:space="preserve">  Итого расходов по 08010904210000</t>
  </si>
  <si>
    <t>00108010901421000000</t>
  </si>
  <si>
    <t>00108010901421611000</t>
  </si>
  <si>
    <t>00108010901421611241</t>
  </si>
  <si>
    <t>21111</t>
  </si>
  <si>
    <t>21011</t>
  </si>
  <si>
    <t>21311</t>
  </si>
  <si>
    <t>22011</t>
  </si>
  <si>
    <t>22211</t>
  </si>
  <si>
    <t>22311</t>
  </si>
  <si>
    <t>22611</t>
  </si>
  <si>
    <t>30011</t>
  </si>
  <si>
    <t xml:space="preserve">  Итого расходов по 080144500000  (Культурно-досуговый информационный центр)</t>
  </si>
  <si>
    <t>00108014450000000000</t>
  </si>
  <si>
    <t>00108014450000611000</t>
  </si>
  <si>
    <t>00108014450000611241</t>
  </si>
  <si>
    <t>10010300000000000000</t>
  </si>
  <si>
    <t>10010302230010000110</t>
  </si>
  <si>
    <t>10010302240101000110</t>
  </si>
  <si>
    <t>10010302250010000110</t>
  </si>
  <si>
    <t>10010302260010000110</t>
  </si>
  <si>
    <t>00101</t>
  </si>
  <si>
    <t>00101130901202240340</t>
  </si>
  <si>
    <t>00101130901202240000</t>
  </si>
  <si>
    <t>00101130901202000000</t>
  </si>
  <si>
    <t>00102030905118240340</t>
  </si>
  <si>
    <t>00102030905118240300</t>
  </si>
  <si>
    <t>00102030905118240226</t>
  </si>
  <si>
    <t>00102030905118240225</t>
  </si>
  <si>
    <t>00102030905118240222</t>
  </si>
  <si>
    <t>00102030905118240221</t>
  </si>
  <si>
    <t>00102030905118120213</t>
  </si>
  <si>
    <t>00102030905118120211</t>
  </si>
  <si>
    <t>00102030905118120210</t>
  </si>
  <si>
    <t>00102030905118120200</t>
  </si>
  <si>
    <t>00102030905118120000</t>
  </si>
  <si>
    <t xml:space="preserve">  Итого расходов по 080144500000  (Селецкий поселенческий Дом культуры)</t>
  </si>
  <si>
    <t>00108017951100612241</t>
  </si>
  <si>
    <t>00108017951100612000</t>
  </si>
  <si>
    <t>00104091931617000000</t>
  </si>
  <si>
    <t>00104091931617240000</t>
  </si>
  <si>
    <t>00104091931617240225</t>
  </si>
  <si>
    <t>Строительство, архитектура и дорожное хозяйство Брянской области (2014-2020 годы ПП "Автомобильные дороги" (2014-2020 гг).Обеспечение сохранности автомобильных дорог местного значения и условий безопассности движения по ним</t>
  </si>
  <si>
    <t>00120202216000000151</t>
  </si>
  <si>
    <t>00120202216100000151</t>
  </si>
  <si>
    <t>Субсидии бюджетам бюджетной системы Российской Федерации (межбюджетные субсидии)</t>
  </si>
  <si>
    <t>Субсидии бюджетам на осуществление бюджетной деятельности в отношении автомобильных дорог общего пользования, а также капитального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</si>
  <si>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 Итого расходов по 05010980201810</t>
  </si>
  <si>
    <t xml:space="preserve">  Итого расходов по 05013420000810</t>
  </si>
  <si>
    <t>00105010980201810240</t>
  </si>
  <si>
    <t>00105013420000810240</t>
  </si>
  <si>
    <t>Средства     самообложения      граждан</t>
  </si>
  <si>
    <t>Средства     самообложения      граждан, зачисляемые в бюджеты поселений</t>
  </si>
  <si>
    <t>00111714030100000180</t>
  </si>
  <si>
    <t>00111714030000000180</t>
  </si>
  <si>
    <t>01.06.2014</t>
  </si>
  <si>
    <t>на 01 июня 2014 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</si>
</sst>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000"/>
    <numFmt numFmtId="173" formatCode="000000"/>
    <numFmt numFmtId="174" formatCode="000&quot; &quot;0000000000&quot; &quot;0000&quot; &quot;000"/>
    <numFmt numFmtId="175" formatCode="#,##0.00_ ;\-#,##0.00\ 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sz val="12"/>
      <name val="Times New Roman"/>
      <family val="1"/>
    </font>
    <font>
      <sz val="9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6"/>
      <name val="Arial Cyr"/>
      <family val="2"/>
    </font>
    <font>
      <u val="single"/>
      <sz val="8"/>
      <name val="Arial Cyr"/>
      <family val="2"/>
    </font>
    <font>
      <b/>
      <sz val="8"/>
      <name val="Arial Cyr"/>
      <family val="0"/>
    </font>
    <font>
      <i/>
      <sz val="8"/>
      <name val="Arial CYR"/>
      <family val="0"/>
    </font>
    <font>
      <sz val="8"/>
      <name val="Times New Roman"/>
      <family val="1"/>
    </font>
    <font>
      <vertAlign val="superscript"/>
      <sz val="8"/>
      <name val="Times New Roman"/>
      <family val="1"/>
    </font>
    <font>
      <b/>
      <sz val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8"/>
      <name val="Arial"/>
      <family val="2"/>
    </font>
    <font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hair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7" borderId="1" applyNumberFormat="0" applyAlignment="0" applyProtection="0"/>
    <xf numFmtId="0" fontId="11" fillId="15" borderId="2" applyNumberFormat="0" applyAlignment="0" applyProtection="0"/>
    <xf numFmtId="0" fontId="12" fillId="15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0" fillId="0" borderId="12" xfId="0" applyBorder="1" applyAlignment="1">
      <alignment/>
    </xf>
    <xf numFmtId="49" fontId="0" fillId="0" borderId="12" xfId="0" applyNumberFormat="1" applyBorder="1" applyAlignment="1">
      <alignment/>
    </xf>
    <xf numFmtId="49" fontId="4" fillId="0" borderId="13" xfId="0" applyNumberFormat="1" applyFont="1" applyBorder="1" applyAlignment="1">
      <alignment horizontal="centerContinuous"/>
    </xf>
    <xf numFmtId="49" fontId="4" fillId="0" borderId="14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5" fillId="0" borderId="0" xfId="0" applyFont="1" applyAlignment="1">
      <alignment horizontal="centerContinuous"/>
    </xf>
    <xf numFmtId="49" fontId="4" fillId="0" borderId="0" xfId="0" applyNumberFormat="1" applyFont="1" applyBorder="1" applyAlignment="1">
      <alignment horizontal="left"/>
    </xf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49" fontId="6" fillId="0" borderId="0" xfId="0" applyNumberFormat="1" applyFont="1" applyBorder="1" applyAlignment="1">
      <alignment horizontal="centerContinuous"/>
    </xf>
    <xf numFmtId="49" fontId="4" fillId="0" borderId="14" xfId="0" applyNumberFormat="1" applyFont="1" applyBorder="1" applyAlignment="1">
      <alignment horizontal="centerContinuous"/>
    </xf>
    <xf numFmtId="0" fontId="4" fillId="0" borderId="16" xfId="0" applyFont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49" fontId="4" fillId="0" borderId="0" xfId="0" applyNumberFormat="1" applyFont="1" applyAlignment="1">
      <alignment horizontal="right"/>
    </xf>
    <xf numFmtId="0" fontId="0" fillId="0" borderId="0" xfId="0" applyNumberFormat="1" applyFill="1" applyAlignment="1">
      <alignment/>
    </xf>
    <xf numFmtId="0" fontId="5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shrinkToFit="1"/>
    </xf>
    <xf numFmtId="49" fontId="4" fillId="0" borderId="17" xfId="0" applyNumberFormat="1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shrinkToFit="1"/>
    </xf>
    <xf numFmtId="0" fontId="0" fillId="0" borderId="17" xfId="0" applyBorder="1" applyAlignment="1">
      <alignment shrinkToFit="1"/>
    </xf>
    <xf numFmtId="0" fontId="4" fillId="0" borderId="10" xfId="0" applyFont="1" applyBorder="1" applyAlignment="1">
      <alignment horizontal="center" vertical="center" shrinkToFit="1"/>
    </xf>
    <xf numFmtId="49" fontId="4" fillId="0" borderId="10" xfId="0" applyNumberFormat="1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center" shrinkToFit="1"/>
    </xf>
    <xf numFmtId="0" fontId="4" fillId="0" borderId="19" xfId="0" applyFont="1" applyBorder="1" applyAlignment="1">
      <alignment horizontal="center" shrinkToFit="1"/>
    </xf>
    <xf numFmtId="0" fontId="4" fillId="0" borderId="19" xfId="0" applyFont="1" applyBorder="1" applyAlignment="1">
      <alignment horizontal="center"/>
    </xf>
    <xf numFmtId="0" fontId="4" fillId="0" borderId="17" xfId="0" applyFont="1" applyBorder="1" applyAlignment="1">
      <alignment horizontal="left"/>
    </xf>
    <xf numFmtId="0" fontId="4" fillId="0" borderId="20" xfId="0" applyFont="1" applyBorder="1" applyAlignment="1">
      <alignment horizontal="center" vertical="center"/>
    </xf>
    <xf numFmtId="49" fontId="0" fillId="0" borderId="21" xfId="0" applyNumberFormat="1" applyBorder="1" applyAlignment="1">
      <alignment/>
    </xf>
    <xf numFmtId="0" fontId="4" fillId="0" borderId="0" xfId="0" applyFont="1" applyBorder="1" applyAlignment="1">
      <alignment horizontal="center" shrinkToFit="1"/>
    </xf>
    <xf numFmtId="49" fontId="4" fillId="0" borderId="0" xfId="0" applyNumberFormat="1" applyFont="1" applyBorder="1" applyAlignment="1">
      <alignment horizontal="center" vertical="center" shrinkToFit="1"/>
    </xf>
    <xf numFmtId="49" fontId="0" fillId="0" borderId="0" xfId="0" applyNumberFormat="1" applyAlignment="1">
      <alignment shrinkToFit="1"/>
    </xf>
    <xf numFmtId="49" fontId="4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4" fillId="0" borderId="0" xfId="0" applyFont="1" applyAlignment="1">
      <alignment horizontal="left" shrinkToFit="1"/>
    </xf>
    <xf numFmtId="49" fontId="4" fillId="0" borderId="0" xfId="0" applyNumberFormat="1" applyFont="1" applyAlignment="1">
      <alignment shrinkToFit="1"/>
    </xf>
    <xf numFmtId="0" fontId="0" fillId="0" borderId="0" xfId="0" applyAlignment="1">
      <alignment shrinkToFit="1"/>
    </xf>
    <xf numFmtId="49" fontId="4" fillId="0" borderId="0" xfId="0" applyNumberFormat="1" applyFont="1" applyBorder="1" applyAlignment="1">
      <alignment shrinkToFit="1"/>
    </xf>
    <xf numFmtId="49" fontId="0" fillId="0" borderId="12" xfId="0" applyNumberFormat="1" applyBorder="1" applyAlignment="1">
      <alignment horizontal="left"/>
    </xf>
    <xf numFmtId="0" fontId="0" fillId="0" borderId="12" xfId="0" applyBorder="1" applyAlignment="1">
      <alignment shrinkToFit="1"/>
    </xf>
    <xf numFmtId="49" fontId="0" fillId="0" borderId="12" xfId="0" applyNumberFormat="1" applyBorder="1" applyAlignment="1">
      <alignment shrinkToFit="1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left"/>
    </xf>
    <xf numFmtId="49" fontId="4" fillId="0" borderId="12" xfId="0" applyNumberFormat="1" applyFont="1" applyBorder="1" applyAlignment="1">
      <alignment/>
    </xf>
    <xf numFmtId="0" fontId="25" fillId="0" borderId="0" xfId="0" applyFont="1" applyAlignment="1">
      <alignment horizontal="left"/>
    </xf>
    <xf numFmtId="0" fontId="25" fillId="0" borderId="0" xfId="0" applyFont="1" applyAlignment="1">
      <alignment/>
    </xf>
    <xf numFmtId="0" fontId="26" fillId="0" borderId="0" xfId="0" applyNumberFormat="1" applyFont="1" applyBorder="1" applyAlignment="1">
      <alignment horizontal="left" wrapText="1"/>
    </xf>
    <xf numFmtId="4" fontId="4" fillId="0" borderId="20" xfId="0" applyNumberFormat="1" applyFont="1" applyBorder="1" applyAlignment="1">
      <alignment horizontal="right" shrinkToFit="1"/>
    </xf>
    <xf numFmtId="0" fontId="4" fillId="0" borderId="2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4" fillId="0" borderId="20" xfId="0" applyNumberFormat="1" applyFont="1" applyBorder="1" applyAlignment="1">
      <alignment horizontal="left" wrapText="1"/>
    </xf>
    <xf numFmtId="0" fontId="4" fillId="0" borderId="20" xfId="0" applyNumberFormat="1" applyFont="1" applyBorder="1" applyAlignment="1">
      <alignment horizontal="center" vertical="center" shrinkToFit="1"/>
    </xf>
    <xf numFmtId="175" fontId="4" fillId="0" borderId="20" xfId="0" applyNumberFormat="1" applyFont="1" applyBorder="1" applyAlignment="1">
      <alignment horizontal="right" vertical="center" shrinkToFit="1"/>
    </xf>
    <xf numFmtId="0" fontId="26" fillId="0" borderId="0" xfId="0" applyNumberFormat="1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4" fillId="0" borderId="20" xfId="0" applyNumberFormat="1" applyFont="1" applyFill="1" applyBorder="1" applyAlignment="1">
      <alignment horizontal="left" wrapText="1"/>
    </xf>
    <xf numFmtId="0" fontId="4" fillId="0" borderId="20" xfId="0" applyNumberFormat="1" applyFont="1" applyFill="1" applyBorder="1" applyAlignment="1">
      <alignment horizontal="center" shrinkToFit="1"/>
    </xf>
    <xf numFmtId="175" fontId="4" fillId="0" borderId="20" xfId="0" applyNumberFormat="1" applyFont="1" applyFill="1" applyBorder="1" applyAlignment="1">
      <alignment horizontal="right" shrinkToFi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4" fontId="4" fillId="0" borderId="20" xfId="0" applyNumberFormat="1" applyFont="1" applyFill="1" applyBorder="1" applyAlignment="1">
      <alignment horizontal="right" shrinkToFit="1"/>
    </xf>
    <xf numFmtId="0" fontId="0" fillId="0" borderId="0" xfId="0" applyFont="1" applyFill="1" applyAlignment="1">
      <alignment horizontal="left" indent="2"/>
    </xf>
    <xf numFmtId="0" fontId="4" fillId="0" borderId="0" xfId="0" applyFont="1" applyAlignment="1">
      <alignment horizontal="right"/>
    </xf>
    <xf numFmtId="49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horizontal="right"/>
    </xf>
    <xf numFmtId="49" fontId="4" fillId="0" borderId="20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 shrinkToFit="1"/>
    </xf>
    <xf numFmtId="49" fontId="4" fillId="0" borderId="24" xfId="0" applyNumberFormat="1" applyFont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/>
    </xf>
    <xf numFmtId="49" fontId="4" fillId="0" borderId="20" xfId="0" applyNumberFormat="1" applyFont="1" applyFill="1" applyBorder="1" applyAlignment="1">
      <alignment horizontal="center" shrinkToFit="1"/>
    </xf>
    <xf numFmtId="49" fontId="4" fillId="0" borderId="22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shrinkToFit="1"/>
    </xf>
    <xf numFmtId="49" fontId="4" fillId="0" borderId="20" xfId="0" applyNumberFormat="1" applyFont="1" applyBorder="1" applyAlignment="1">
      <alignment horizontal="center"/>
    </xf>
    <xf numFmtId="49" fontId="27" fillId="0" borderId="20" xfId="0" applyNumberFormat="1" applyFont="1" applyFill="1" applyBorder="1" applyAlignment="1">
      <alignment horizontal="center" shrinkToFit="1"/>
    </xf>
    <xf numFmtId="49" fontId="27" fillId="0" borderId="20" xfId="0" applyNumberFormat="1" applyFont="1" applyFill="1" applyBorder="1" applyAlignment="1">
      <alignment horizontal="center"/>
    </xf>
    <xf numFmtId="4" fontId="27" fillId="0" borderId="20" xfId="0" applyNumberFormat="1" applyFont="1" applyFill="1" applyBorder="1" applyAlignment="1">
      <alignment horizontal="right" shrinkToFit="1"/>
    </xf>
    <xf numFmtId="49" fontId="27" fillId="0" borderId="20" xfId="0" applyNumberFormat="1" applyFont="1" applyBorder="1" applyAlignment="1">
      <alignment horizontal="center" shrinkToFit="1"/>
    </xf>
    <xf numFmtId="49" fontId="27" fillId="0" borderId="20" xfId="0" applyNumberFormat="1" applyFont="1" applyBorder="1" applyAlignment="1">
      <alignment horizontal="center"/>
    </xf>
    <xf numFmtId="4" fontId="27" fillId="0" borderId="20" xfId="0" applyNumberFormat="1" applyFont="1" applyBorder="1" applyAlignment="1">
      <alignment horizontal="right" shrinkToFit="1"/>
    </xf>
    <xf numFmtId="4" fontId="28" fillId="0" borderId="20" xfId="0" applyNumberFormat="1" applyFont="1" applyFill="1" applyBorder="1" applyAlignment="1">
      <alignment horizontal="right" shrinkToFit="1"/>
    </xf>
    <xf numFmtId="0" fontId="4" fillId="0" borderId="26" xfId="0" applyNumberFormat="1" applyFont="1" applyBorder="1" applyAlignment="1">
      <alignment horizontal="center" vertical="center" shrinkToFit="1"/>
    </xf>
    <xf numFmtId="175" fontId="4" fillId="0" borderId="24" xfId="0" applyNumberFormat="1" applyFont="1" applyBorder="1" applyAlignment="1">
      <alignment horizontal="right" vertical="center" shrinkToFit="1"/>
    </xf>
    <xf numFmtId="0" fontId="4" fillId="0" borderId="20" xfId="0" applyNumberFormat="1" applyFont="1" applyBorder="1" applyAlignment="1">
      <alignment wrapText="1"/>
    </xf>
    <xf numFmtId="49" fontId="29" fillId="0" borderId="0" xfId="0" applyNumberFormat="1" applyFont="1" applyAlignment="1">
      <alignment horizontal="center"/>
    </xf>
    <xf numFmtId="49" fontId="4" fillId="0" borderId="20" xfId="0" applyNumberFormat="1" applyFont="1" applyBorder="1" applyAlignment="1">
      <alignment/>
    </xf>
    <xf numFmtId="49" fontId="4" fillId="0" borderId="20" xfId="0" applyNumberFormat="1" applyFont="1" applyBorder="1" applyAlignment="1">
      <alignment horizontal="right"/>
    </xf>
    <xf numFmtId="0" fontId="4" fillId="0" borderId="20" xfId="0" applyFont="1" applyBorder="1" applyAlignment="1">
      <alignment vertical="justify"/>
    </xf>
    <xf numFmtId="0" fontId="29" fillId="0" borderId="0" xfId="0" applyFont="1" applyAlignment="1">
      <alignment vertical="justify"/>
    </xf>
    <xf numFmtId="0" fontId="4" fillId="0" borderId="20" xfId="0" applyNumberFormat="1" applyFont="1" applyFill="1" applyBorder="1" applyAlignment="1">
      <alignment wrapText="1"/>
    </xf>
    <xf numFmtId="0" fontId="27" fillId="0" borderId="20" xfId="0" applyNumberFormat="1" applyFont="1" applyFill="1" applyBorder="1" applyAlignment="1">
      <alignment wrapText="1"/>
    </xf>
    <xf numFmtId="0" fontId="27" fillId="0" borderId="20" xfId="0" applyNumberFormat="1" applyFont="1" applyFill="1" applyBorder="1" applyAlignment="1">
      <alignment horizontal="left" wrapText="1" indent="2"/>
    </xf>
    <xf numFmtId="0" fontId="4" fillId="0" borderId="20" xfId="0" applyNumberFormat="1" applyFont="1" applyFill="1" applyBorder="1" applyAlignment="1">
      <alignment horizontal="left" wrapText="1" indent="2"/>
    </xf>
    <xf numFmtId="175" fontId="4" fillId="0" borderId="20" xfId="0" applyNumberFormat="1" applyFont="1" applyBorder="1" applyAlignment="1">
      <alignment vertical="center" shrinkToFit="1"/>
    </xf>
    <xf numFmtId="0" fontId="29" fillId="0" borderId="27" xfId="0" applyFont="1" applyBorder="1" applyAlignment="1">
      <alignment horizontal="left" wrapText="1"/>
    </xf>
    <xf numFmtId="0" fontId="31" fillId="0" borderId="20" xfId="0" applyNumberFormat="1" applyFont="1" applyBorder="1" applyAlignment="1">
      <alignment wrapText="1"/>
    </xf>
    <xf numFmtId="0" fontId="29" fillId="0" borderId="20" xfId="0" applyNumberFormat="1" applyFont="1" applyBorder="1" applyAlignment="1">
      <alignment wrapText="1"/>
    </xf>
    <xf numFmtId="0" fontId="31" fillId="0" borderId="20" xfId="0" applyNumberFormat="1" applyFont="1" applyBorder="1" applyAlignment="1">
      <alignment horizontal="left" wrapText="1"/>
    </xf>
    <xf numFmtId="0" fontId="29" fillId="0" borderId="20" xfId="0" applyFont="1" applyBorder="1" applyAlignment="1">
      <alignment horizontal="justify" vertical="top" wrapText="1"/>
    </xf>
    <xf numFmtId="0" fontId="31" fillId="0" borderId="20" xfId="0" applyFont="1" applyBorder="1" applyAlignment="1">
      <alignment horizontal="justify"/>
    </xf>
    <xf numFmtId="0" fontId="28" fillId="0" borderId="20" xfId="0" applyNumberFormat="1" applyFont="1" applyFill="1" applyBorder="1" applyAlignment="1">
      <alignment wrapText="1"/>
    </xf>
    <xf numFmtId="2" fontId="4" fillId="0" borderId="20" xfId="0" applyNumberFormat="1" applyFont="1" applyBorder="1" applyAlignment="1">
      <alignment horizontal="right"/>
    </xf>
    <xf numFmtId="2" fontId="4" fillId="0" borderId="20" xfId="0" applyNumberFormat="1" applyFont="1" applyBorder="1" applyAlignment="1">
      <alignment horizontal="right" shrinkToFit="1"/>
    </xf>
    <xf numFmtId="0" fontId="27" fillId="0" borderId="20" xfId="0" applyFont="1" applyBorder="1" applyAlignment="1">
      <alignment vertical="justify"/>
    </xf>
    <xf numFmtId="49" fontId="27" fillId="0" borderId="20" xfId="0" applyNumberFormat="1" applyFont="1" applyBorder="1" applyAlignment="1">
      <alignment/>
    </xf>
    <xf numFmtId="2" fontId="27" fillId="0" borderId="20" xfId="0" applyNumberFormat="1" applyFont="1" applyBorder="1" applyAlignment="1">
      <alignment horizontal="right"/>
    </xf>
    <xf numFmtId="2" fontId="27" fillId="0" borderId="20" xfId="0" applyNumberFormat="1" applyFont="1" applyBorder="1" applyAlignment="1">
      <alignment horizontal="right" shrinkToFit="1"/>
    </xf>
    <xf numFmtId="4" fontId="0" fillId="0" borderId="0" xfId="0" applyNumberFormat="1" applyFont="1" applyFill="1" applyAlignment="1">
      <alignment/>
    </xf>
    <xf numFmtId="0" fontId="29" fillId="0" borderId="20" xfId="0" applyFont="1" applyBorder="1" applyAlignment="1">
      <alignment horizontal="left" vertical="justify"/>
    </xf>
    <xf numFmtId="0" fontId="27" fillId="0" borderId="20" xfId="0" applyNumberFormat="1" applyFont="1" applyFill="1" applyBorder="1" applyAlignment="1">
      <alignment horizontal="left" wrapText="1"/>
    </xf>
    <xf numFmtId="0" fontId="4" fillId="0" borderId="20" xfId="0" applyNumberFormat="1" applyFont="1" applyFill="1" applyBorder="1" applyAlignment="1">
      <alignment horizontal="left" wrapText="1"/>
    </xf>
    <xf numFmtId="49" fontId="29" fillId="0" borderId="20" xfId="0" applyNumberFormat="1" applyFont="1" applyBorder="1" applyAlignment="1">
      <alignment/>
    </xf>
    <xf numFmtId="2" fontId="4" fillId="0" borderId="20" xfId="0" applyNumberFormat="1" applyFont="1" applyBorder="1" applyAlignment="1">
      <alignment/>
    </xf>
    <xf numFmtId="0" fontId="0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31" fillId="0" borderId="20" xfId="0" applyFont="1" applyBorder="1" applyAlignment="1">
      <alignment horizontal="justify" vertical="top" wrapText="1"/>
    </xf>
    <xf numFmtId="49" fontId="34" fillId="0" borderId="20" xfId="0" applyNumberFormat="1" applyFont="1" applyBorder="1" applyAlignment="1">
      <alignment horizontal="center" vertical="justify"/>
    </xf>
    <xf numFmtId="49" fontId="35" fillId="0" borderId="20" xfId="0" applyNumberFormat="1" applyFont="1" applyBorder="1" applyAlignment="1">
      <alignment horizontal="center" vertical="justify"/>
    </xf>
    <xf numFmtId="4" fontId="0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 shrinkToFit="1"/>
    </xf>
    <xf numFmtId="0" fontId="0" fillId="0" borderId="17" xfId="0" applyBorder="1" applyAlignment="1">
      <alignment vertical="center" wrapText="1" shrinkToFit="1"/>
    </xf>
    <xf numFmtId="0" fontId="0" fillId="0" borderId="24" xfId="0" applyBorder="1" applyAlignment="1">
      <alignment vertical="center" wrapText="1" shrinkToFit="1"/>
    </xf>
    <xf numFmtId="0" fontId="4" fillId="0" borderId="19" xfId="0" applyFont="1" applyBorder="1" applyAlignment="1">
      <alignment horizontal="center" vertical="justify" shrinkToFit="1"/>
    </xf>
    <xf numFmtId="0" fontId="4" fillId="0" borderId="17" xfId="0" applyFont="1" applyBorder="1" applyAlignment="1">
      <alignment horizontal="center" vertical="justify" shrinkToFit="1"/>
    </xf>
    <xf numFmtId="0" fontId="4" fillId="0" borderId="24" xfId="0" applyFont="1" applyBorder="1" applyAlignment="1">
      <alignment horizontal="center" vertical="justify" shrinkToFit="1"/>
    </xf>
    <xf numFmtId="0" fontId="4" fillId="0" borderId="0" xfId="0" applyFont="1" applyFill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6" xfId="0" applyBorder="1" applyAlignment="1">
      <alignment vertical="center"/>
    </xf>
    <xf numFmtId="0" fontId="4" fillId="0" borderId="19" xfId="0" applyFont="1" applyBorder="1" applyAlignment="1">
      <alignment horizontal="center" vertical="justify"/>
    </xf>
    <xf numFmtId="0" fontId="0" fillId="0" borderId="17" xfId="0" applyBorder="1" applyAlignment="1">
      <alignment horizontal="center" vertical="justify"/>
    </xf>
    <xf numFmtId="0" fontId="0" fillId="0" borderId="24" xfId="0" applyBorder="1" applyAlignment="1">
      <alignment horizontal="center" vertical="justify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 shrinkToFit="1"/>
    </xf>
    <xf numFmtId="49" fontId="4" fillId="0" borderId="17" xfId="0" applyNumberFormat="1" applyFont="1" applyBorder="1" applyAlignment="1">
      <alignment horizontal="center" vertical="center" wrapText="1" shrinkToFit="1"/>
    </xf>
    <xf numFmtId="49" fontId="4" fillId="0" borderId="24" xfId="0" applyNumberFormat="1" applyFont="1" applyBorder="1" applyAlignment="1">
      <alignment horizontal="center" vertical="center" wrapText="1" shrinkToFit="1"/>
    </xf>
    <xf numFmtId="0" fontId="4" fillId="0" borderId="17" xfId="0" applyFont="1" applyBorder="1" applyAlignment="1">
      <alignment horizontal="center" vertical="center" wrapText="1" shrinkToFit="1"/>
    </xf>
    <xf numFmtId="0" fontId="0" fillId="0" borderId="17" xfId="0" applyBorder="1" applyAlignment="1">
      <alignment horizontal="center" vertical="center" wrapText="1" shrinkToFit="1"/>
    </xf>
    <xf numFmtId="0" fontId="0" fillId="0" borderId="24" xfId="0" applyBorder="1" applyAlignment="1">
      <alignment horizontal="center" vertical="center" wrapText="1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J122"/>
  <sheetViews>
    <sheetView zoomScalePageLayoutView="0" workbookViewId="0" topLeftCell="A1">
      <selection activeCell="E56" sqref="E56"/>
    </sheetView>
  </sheetViews>
  <sheetFormatPr defaultColWidth="9.00390625" defaultRowHeight="12.75"/>
  <cols>
    <col min="1" max="1" width="36.25390625" style="0" customWidth="1"/>
    <col min="2" max="2" width="5.75390625" style="0" customWidth="1"/>
    <col min="3" max="3" width="18.125" style="0" customWidth="1"/>
    <col min="4" max="4" width="12.75390625" style="0" customWidth="1"/>
    <col min="5" max="5" width="14.25390625" style="0" customWidth="1"/>
    <col min="6" max="6" width="15.75390625" style="0" customWidth="1"/>
    <col min="7" max="8" width="0.74609375" style="0" hidden="1" customWidth="1"/>
    <col min="10" max="10" width="11.75390625" style="0" bestFit="1" customWidth="1"/>
  </cols>
  <sheetData>
    <row r="1" s="22" customFormat="1" ht="12.75">
      <c r="E1" s="83" t="s">
        <v>107</v>
      </c>
    </row>
    <row r="2" s="22" customFormat="1" ht="12.75">
      <c r="E2" s="22" t="s">
        <v>108</v>
      </c>
    </row>
    <row r="3" s="22" customFormat="1" ht="12.75">
      <c r="E3" s="22" t="s">
        <v>109</v>
      </c>
    </row>
    <row r="4" s="22" customFormat="1" ht="12.75">
      <c r="E4" s="22" t="s">
        <v>113</v>
      </c>
    </row>
    <row r="5" s="22" customFormat="1" ht="12.75"/>
    <row r="6" spans="1:8" s="23" customFormat="1" ht="13.5" customHeight="1">
      <c r="A6" s="19" t="s">
        <v>81</v>
      </c>
      <c r="B6" s="19"/>
      <c r="C6" s="9"/>
      <c r="D6" s="9"/>
      <c r="E6" s="9"/>
      <c r="F6" s="2"/>
      <c r="G6" s="24"/>
      <c r="H6" s="25"/>
    </row>
    <row r="7" spans="1:8" s="23" customFormat="1" ht="13.5" customHeight="1" thickBot="1">
      <c r="A7" s="19"/>
      <c r="B7" s="19"/>
      <c r="C7" s="9"/>
      <c r="D7" s="9"/>
      <c r="E7" s="9"/>
      <c r="F7" s="17" t="s">
        <v>66</v>
      </c>
      <c r="G7" s="24"/>
      <c r="H7" s="25"/>
    </row>
    <row r="8" spans="1:8" s="23" customFormat="1" ht="13.5" customHeight="1">
      <c r="A8"/>
      <c r="B8" s="8"/>
      <c r="C8"/>
      <c r="D8"/>
      <c r="E8" s="84" t="s">
        <v>112</v>
      </c>
      <c r="F8" s="12" t="s">
        <v>78</v>
      </c>
      <c r="G8" s="24"/>
      <c r="H8" s="25"/>
    </row>
    <row r="9" spans="1:8" s="23" customFormat="1" ht="13.5" customHeight="1">
      <c r="A9" s="62"/>
      <c r="B9" s="62" t="s">
        <v>709</v>
      </c>
      <c r="C9" s="62"/>
      <c r="D9" s="62"/>
      <c r="E9" s="84" t="s">
        <v>79</v>
      </c>
      <c r="F9" s="13" t="s">
        <v>708</v>
      </c>
      <c r="G9" s="24"/>
      <c r="H9" s="25"/>
    </row>
    <row r="10" spans="1:8" s="23" customFormat="1" ht="13.5" customHeight="1">
      <c r="A10" s="8" t="s">
        <v>92</v>
      </c>
      <c r="B10" s="8"/>
      <c r="C10" s="8"/>
      <c r="D10" s="7"/>
      <c r="E10" s="85" t="s">
        <v>86</v>
      </c>
      <c r="F10" s="93" t="s">
        <v>258</v>
      </c>
      <c r="G10" s="24"/>
      <c r="H10" s="25"/>
    </row>
    <row r="11" spans="1:8" s="23" customFormat="1" ht="13.5" customHeight="1">
      <c r="A11" s="8" t="s">
        <v>93</v>
      </c>
      <c r="B11" s="63" t="s">
        <v>114</v>
      </c>
      <c r="C11" s="63"/>
      <c r="D11" s="64"/>
      <c r="E11" s="85" t="s">
        <v>94</v>
      </c>
      <c r="F11" s="69"/>
      <c r="G11" s="24"/>
      <c r="H11" s="25"/>
    </row>
    <row r="12" spans="1:8" s="23" customFormat="1" ht="13.5" customHeight="1">
      <c r="A12" s="8" t="s">
        <v>80</v>
      </c>
      <c r="B12" s="8"/>
      <c r="C12" s="8"/>
      <c r="D12" s="7"/>
      <c r="E12" s="86" t="s">
        <v>95</v>
      </c>
      <c r="F12" s="92" t="s">
        <v>259</v>
      </c>
      <c r="G12" s="24"/>
      <c r="H12" s="25"/>
    </row>
    <row r="13" spans="1:8" s="23" customFormat="1" ht="13.5" customHeight="1">
      <c r="A13" s="62" t="s">
        <v>111</v>
      </c>
      <c r="B13" s="8"/>
      <c r="C13" s="8"/>
      <c r="D13" s="7"/>
      <c r="E13" s="7"/>
      <c r="F13" s="26"/>
      <c r="G13" s="24"/>
      <c r="H13" s="25"/>
    </row>
    <row r="14" spans="1:8" s="23" customFormat="1" ht="13.5" customHeight="1" thickBot="1">
      <c r="A14" s="8" t="s">
        <v>110</v>
      </c>
      <c r="B14" s="8"/>
      <c r="C14" s="8"/>
      <c r="D14" s="7"/>
      <c r="E14" s="7"/>
      <c r="F14" s="14" t="s">
        <v>62</v>
      </c>
      <c r="G14" s="24"/>
      <c r="H14" s="25"/>
    </row>
    <row r="15" spans="1:8" ht="14.25" customHeight="1">
      <c r="A15" s="142" t="s">
        <v>74</v>
      </c>
      <c r="B15" s="142"/>
      <c r="C15" s="142"/>
      <c r="D15" s="142"/>
      <c r="E15" s="142"/>
      <c r="F15" s="142"/>
      <c r="G15" s="36"/>
      <c r="H15" s="36"/>
    </row>
    <row r="16" spans="1:8" ht="5.25" customHeight="1">
      <c r="A16" s="18"/>
      <c r="B16" s="18"/>
      <c r="C16" s="10"/>
      <c r="D16" s="11"/>
      <c r="E16" s="11"/>
      <c r="F16" s="11"/>
      <c r="G16" s="11"/>
      <c r="H16" s="11"/>
    </row>
    <row r="17" spans="1:6" ht="13.5" customHeight="1">
      <c r="A17" s="143" t="s">
        <v>67</v>
      </c>
      <c r="B17" s="143" t="s">
        <v>88</v>
      </c>
      <c r="C17" s="71" t="s">
        <v>99</v>
      </c>
      <c r="D17" s="148" t="s">
        <v>76</v>
      </c>
      <c r="E17" s="148" t="s">
        <v>77</v>
      </c>
      <c r="F17" s="143" t="s">
        <v>75</v>
      </c>
    </row>
    <row r="18" spans="1:6" ht="9.75" customHeight="1">
      <c r="A18" s="144"/>
      <c r="B18" s="146"/>
      <c r="C18" s="71" t="s">
        <v>100</v>
      </c>
      <c r="D18" s="149"/>
      <c r="E18" s="149"/>
      <c r="F18" s="146"/>
    </row>
    <row r="19" spans="1:6" ht="9.75" customHeight="1">
      <c r="A19" s="145"/>
      <c r="B19" s="147"/>
      <c r="C19" s="71" t="s">
        <v>97</v>
      </c>
      <c r="D19" s="150"/>
      <c r="E19" s="150"/>
      <c r="F19" s="147"/>
    </row>
    <row r="20" spans="1:6" ht="9.75" customHeight="1" thickBot="1">
      <c r="A20" s="48">
        <v>1</v>
      </c>
      <c r="B20" s="6">
        <v>2</v>
      </c>
      <c r="C20" s="6">
        <v>3</v>
      </c>
      <c r="D20" s="3" t="s">
        <v>63</v>
      </c>
      <c r="E20" s="3" t="s">
        <v>64</v>
      </c>
      <c r="F20" s="3" t="s">
        <v>68</v>
      </c>
    </row>
    <row r="21" spans="1:10" s="21" customFormat="1" ht="12.75">
      <c r="A21" s="116" t="s">
        <v>101</v>
      </c>
      <c r="B21" s="94" t="s">
        <v>117</v>
      </c>
      <c r="C21" s="95" t="s">
        <v>0</v>
      </c>
      <c r="D21" s="101">
        <f>D22+D77</f>
        <v>28972897.15</v>
      </c>
      <c r="E21" s="68">
        <f>E22+E77</f>
        <v>29573227.240000002</v>
      </c>
      <c r="F21" s="68">
        <f aca="true" t="shared" si="0" ref="F21:F46">D21-E21</f>
        <v>-600330.0900000036</v>
      </c>
      <c r="G21" s="76"/>
      <c r="H21" s="76"/>
      <c r="I21" s="76"/>
      <c r="J21" s="76"/>
    </row>
    <row r="22" spans="1:10" s="81" customFormat="1" ht="13.5" customHeight="1">
      <c r="A22" s="117" t="s">
        <v>1</v>
      </c>
      <c r="B22" s="99" t="s">
        <v>117</v>
      </c>
      <c r="C22" s="100" t="s">
        <v>218</v>
      </c>
      <c r="D22" s="101">
        <f>D24+D37+D40+D48+D52+D61+D72+D31+D30+D69+D60+D32</f>
        <v>9805964.15</v>
      </c>
      <c r="E22" s="101">
        <f>E25+E27+E29+E39+E42+E45+E47+E53+E65+E66+E75+E60+E74+E32+E37</f>
        <v>13907550.74</v>
      </c>
      <c r="F22" s="101">
        <f t="shared" si="0"/>
        <v>-4101586.59</v>
      </c>
      <c r="G22" s="80"/>
      <c r="H22" s="80"/>
      <c r="I22" s="80"/>
      <c r="J22" s="80"/>
    </row>
    <row r="23" spans="1:10" s="81" customFormat="1" ht="12.75">
      <c r="A23" s="118" t="s">
        <v>2</v>
      </c>
      <c r="B23" s="94" t="s">
        <v>117</v>
      </c>
      <c r="C23" s="95" t="s">
        <v>362</v>
      </c>
      <c r="D23" s="68">
        <f>D24</f>
        <v>2842500</v>
      </c>
      <c r="E23" s="68">
        <f>E24</f>
        <v>967382.32</v>
      </c>
      <c r="F23" s="68">
        <f t="shared" si="0"/>
        <v>1875117.6800000002</v>
      </c>
      <c r="G23" s="80"/>
      <c r="H23" s="80"/>
      <c r="I23" s="80"/>
      <c r="J23" s="80"/>
    </row>
    <row r="24" spans="1:10" s="81" customFormat="1" ht="12.75">
      <c r="A24" s="118" t="s">
        <v>3</v>
      </c>
      <c r="B24" s="94" t="s">
        <v>117</v>
      </c>
      <c r="C24" s="95" t="s">
        <v>361</v>
      </c>
      <c r="D24" s="68">
        <f>D26+D25+D29+D27</f>
        <v>2842500</v>
      </c>
      <c r="E24" s="68">
        <f>E26+E25+E29</f>
        <v>967382.32</v>
      </c>
      <c r="F24" s="68">
        <f t="shared" si="0"/>
        <v>1875117.6800000002</v>
      </c>
      <c r="G24" s="80"/>
      <c r="H24" s="80"/>
      <c r="I24" s="80"/>
      <c r="J24" s="80"/>
    </row>
    <row r="25" spans="1:10" s="81" customFormat="1" ht="67.5">
      <c r="A25" s="120" t="s">
        <v>537</v>
      </c>
      <c r="B25" s="94"/>
      <c r="C25" s="95" t="s">
        <v>360</v>
      </c>
      <c r="D25" s="68">
        <v>2798500</v>
      </c>
      <c r="E25" s="68">
        <v>941288.36</v>
      </c>
      <c r="F25" s="68">
        <f>D25-E25</f>
        <v>1857211.6400000001</v>
      </c>
      <c r="G25" s="80"/>
      <c r="H25" s="80"/>
      <c r="I25" s="80"/>
      <c r="J25" s="129"/>
    </row>
    <row r="26" spans="1:10" s="81" customFormat="1" ht="47.25" customHeight="1" hidden="1">
      <c r="A26" s="118" t="s">
        <v>4</v>
      </c>
      <c r="B26" s="94" t="s">
        <v>117</v>
      </c>
      <c r="C26" s="95" t="s">
        <v>363</v>
      </c>
      <c r="D26" s="68">
        <v>0</v>
      </c>
      <c r="E26" s="68">
        <f>E27+E28</f>
        <v>0</v>
      </c>
      <c r="F26" s="68">
        <f t="shared" si="0"/>
        <v>0</v>
      </c>
      <c r="G26" s="80"/>
      <c r="H26" s="80"/>
      <c r="I26" s="80"/>
      <c r="J26" s="80"/>
    </row>
    <row r="27" spans="1:10" s="81" customFormat="1" ht="104.25" customHeight="1">
      <c r="A27" s="120" t="s">
        <v>538</v>
      </c>
      <c r="B27" s="94" t="s">
        <v>117</v>
      </c>
      <c r="C27" s="95" t="s">
        <v>363</v>
      </c>
      <c r="D27" s="68">
        <v>24000</v>
      </c>
      <c r="E27" s="68">
        <v>0</v>
      </c>
      <c r="F27" s="68">
        <f t="shared" si="0"/>
        <v>24000</v>
      </c>
      <c r="G27" s="80"/>
      <c r="H27" s="80"/>
      <c r="I27" s="80"/>
      <c r="J27" s="80"/>
    </row>
    <row r="28" spans="1:10" s="81" customFormat="1" ht="102.75" customHeight="1" hidden="1">
      <c r="A28" s="118" t="s">
        <v>5</v>
      </c>
      <c r="B28" s="94" t="s">
        <v>117</v>
      </c>
      <c r="C28" s="95" t="s">
        <v>385</v>
      </c>
      <c r="D28" s="68">
        <v>0</v>
      </c>
      <c r="E28" s="68">
        <v>0</v>
      </c>
      <c r="F28" s="68">
        <f t="shared" si="0"/>
        <v>0</v>
      </c>
      <c r="G28" s="80"/>
      <c r="H28" s="80"/>
      <c r="I28" s="80"/>
      <c r="J28" s="80"/>
    </row>
    <row r="29" spans="1:10" s="81" customFormat="1" ht="43.5" customHeight="1">
      <c r="A29" s="120" t="s">
        <v>539</v>
      </c>
      <c r="B29" s="94" t="s">
        <v>117</v>
      </c>
      <c r="C29" s="95" t="s">
        <v>386</v>
      </c>
      <c r="D29" s="68">
        <v>20000</v>
      </c>
      <c r="E29" s="68">
        <v>26093.96</v>
      </c>
      <c r="F29" s="68">
        <f t="shared" si="0"/>
        <v>-6093.959999999999</v>
      </c>
      <c r="G29" s="80"/>
      <c r="H29" s="80"/>
      <c r="I29" s="80"/>
      <c r="J29" s="80"/>
    </row>
    <row r="30" spans="1:10" s="81" customFormat="1" ht="91.5" customHeight="1" hidden="1">
      <c r="A30" s="118" t="s">
        <v>404</v>
      </c>
      <c r="B30" s="94" t="s">
        <v>117</v>
      </c>
      <c r="C30" s="95" t="s">
        <v>403</v>
      </c>
      <c r="D30" s="68">
        <v>0</v>
      </c>
      <c r="E30" s="68">
        <v>3.6</v>
      </c>
      <c r="F30" s="68">
        <f t="shared" si="0"/>
        <v>-3.6</v>
      </c>
      <c r="G30" s="80"/>
      <c r="H30" s="80"/>
      <c r="I30" s="80"/>
      <c r="J30" s="80"/>
    </row>
    <row r="31" spans="1:10" s="81" customFormat="1" ht="67.5" customHeight="1" hidden="1">
      <c r="A31" s="118" t="s">
        <v>346</v>
      </c>
      <c r="B31" s="94" t="s">
        <v>117</v>
      </c>
      <c r="C31" s="95" t="s">
        <v>364</v>
      </c>
      <c r="D31" s="68">
        <v>0</v>
      </c>
      <c r="E31" s="68">
        <v>0</v>
      </c>
      <c r="F31" s="68">
        <f t="shared" si="0"/>
        <v>0</v>
      </c>
      <c r="G31" s="80"/>
      <c r="H31" s="80"/>
      <c r="I31" s="80"/>
      <c r="J31" s="80"/>
    </row>
    <row r="32" spans="1:10" s="81" customFormat="1" ht="36" customHeight="1">
      <c r="A32" s="138" t="s">
        <v>648</v>
      </c>
      <c r="B32" s="94" t="s">
        <v>117</v>
      </c>
      <c r="C32" s="139" t="s">
        <v>669</v>
      </c>
      <c r="D32" s="101">
        <f>D33+D34+D35+D36</f>
        <v>1840000</v>
      </c>
      <c r="E32" s="101">
        <f>E33+E34+E35+E36</f>
        <v>635255.0599999999</v>
      </c>
      <c r="F32" s="101">
        <f>D32-E32</f>
        <v>1204744.94</v>
      </c>
      <c r="G32" s="80"/>
      <c r="H32" s="80"/>
      <c r="I32" s="80"/>
      <c r="J32" s="80"/>
    </row>
    <row r="33" spans="1:10" s="81" customFormat="1" ht="67.5" customHeight="1">
      <c r="A33" s="120" t="s">
        <v>649</v>
      </c>
      <c r="B33" s="94" t="s">
        <v>117</v>
      </c>
      <c r="C33" s="140" t="s">
        <v>670</v>
      </c>
      <c r="D33" s="68">
        <v>778504</v>
      </c>
      <c r="E33" s="68">
        <v>251204.55</v>
      </c>
      <c r="F33" s="68">
        <f>D33-E33</f>
        <v>527299.45</v>
      </c>
      <c r="G33" s="80"/>
      <c r="H33" s="80"/>
      <c r="I33" s="80"/>
      <c r="J33" s="80"/>
    </row>
    <row r="34" spans="1:10" s="81" customFormat="1" ht="67.5" customHeight="1">
      <c r="A34" s="120" t="s">
        <v>650</v>
      </c>
      <c r="B34" s="94" t="s">
        <v>117</v>
      </c>
      <c r="C34" s="140" t="s">
        <v>671</v>
      </c>
      <c r="D34" s="68">
        <v>13248</v>
      </c>
      <c r="E34" s="68">
        <v>4812.62</v>
      </c>
      <c r="F34" s="68">
        <f>D34-E34</f>
        <v>8435.380000000001</v>
      </c>
      <c r="G34" s="80"/>
      <c r="H34" s="80"/>
      <c r="I34" s="80"/>
      <c r="J34" s="80"/>
    </row>
    <row r="35" spans="1:10" s="81" customFormat="1" ht="67.5" customHeight="1">
      <c r="A35" s="120" t="s">
        <v>651</v>
      </c>
      <c r="B35" s="94" t="s">
        <v>117</v>
      </c>
      <c r="C35" s="140" t="s">
        <v>672</v>
      </c>
      <c r="D35" s="68">
        <v>1003352</v>
      </c>
      <c r="E35" s="68">
        <v>379227.06</v>
      </c>
      <c r="F35" s="68">
        <f>D35-E35</f>
        <v>624124.94</v>
      </c>
      <c r="G35" s="80"/>
      <c r="H35" s="80"/>
      <c r="I35" s="80"/>
      <c r="J35" s="80"/>
    </row>
    <row r="36" spans="1:10" s="81" customFormat="1" ht="67.5" customHeight="1">
      <c r="A36" s="120" t="s">
        <v>652</v>
      </c>
      <c r="B36" s="94" t="s">
        <v>117</v>
      </c>
      <c r="C36" s="140" t="s">
        <v>673</v>
      </c>
      <c r="D36" s="68">
        <v>44896</v>
      </c>
      <c r="E36" s="68">
        <v>10.83</v>
      </c>
      <c r="F36" s="68">
        <f>D36-E36</f>
        <v>44885.17</v>
      </c>
      <c r="G36" s="80"/>
      <c r="H36" s="80"/>
      <c r="I36" s="80"/>
      <c r="J36" s="80"/>
    </row>
    <row r="37" spans="1:10" s="81" customFormat="1" ht="12.75">
      <c r="A37" s="117" t="s">
        <v>6</v>
      </c>
      <c r="B37" s="99" t="s">
        <v>117</v>
      </c>
      <c r="C37" s="100" t="s">
        <v>365</v>
      </c>
      <c r="D37" s="101">
        <f>D38+D39</f>
        <v>6000</v>
      </c>
      <c r="E37" s="101">
        <f>E38+E39</f>
        <v>2550</v>
      </c>
      <c r="F37" s="101">
        <f t="shared" si="0"/>
        <v>3450</v>
      </c>
      <c r="G37" s="80"/>
      <c r="H37" s="80"/>
      <c r="I37" s="80"/>
      <c r="J37" s="80"/>
    </row>
    <row r="38" spans="1:10" s="81" customFormat="1" ht="16.5" customHeight="1">
      <c r="A38" s="118" t="s">
        <v>7</v>
      </c>
      <c r="B38" s="94" t="s">
        <v>117</v>
      </c>
      <c r="C38" s="95" t="s">
        <v>432</v>
      </c>
      <c r="D38" s="68">
        <v>5000</v>
      </c>
      <c r="E38" s="68">
        <v>2550</v>
      </c>
      <c r="F38" s="68">
        <f t="shared" si="0"/>
        <v>2450</v>
      </c>
      <c r="G38" s="80"/>
      <c r="H38" s="80"/>
      <c r="I38" s="80"/>
      <c r="J38" s="80"/>
    </row>
    <row r="39" spans="1:10" s="81" customFormat="1" ht="35.25" customHeight="1">
      <c r="A39" s="110" t="s">
        <v>406</v>
      </c>
      <c r="B39" s="94" t="s">
        <v>117</v>
      </c>
      <c r="C39" s="106" t="s">
        <v>405</v>
      </c>
      <c r="D39" s="68">
        <v>1000</v>
      </c>
      <c r="E39" s="68">
        <v>0</v>
      </c>
      <c r="F39" s="68">
        <f>D39-E39</f>
        <v>1000</v>
      </c>
      <c r="G39" s="80"/>
      <c r="H39" s="80"/>
      <c r="I39" s="80"/>
      <c r="J39" s="80"/>
    </row>
    <row r="40" spans="1:10" s="81" customFormat="1" ht="12.75">
      <c r="A40" s="117" t="s">
        <v>8</v>
      </c>
      <c r="B40" s="99" t="s">
        <v>117</v>
      </c>
      <c r="C40" s="100" t="s">
        <v>366</v>
      </c>
      <c r="D40" s="101">
        <f>D42+D43</f>
        <v>1059000</v>
      </c>
      <c r="E40" s="101">
        <f>E42+E43</f>
        <v>1242710.93</v>
      </c>
      <c r="F40" s="101">
        <f t="shared" si="0"/>
        <v>-183710.92999999993</v>
      </c>
      <c r="G40" s="80"/>
      <c r="H40" s="80"/>
      <c r="I40" s="80"/>
      <c r="J40" s="80"/>
    </row>
    <row r="41" spans="1:10" s="81" customFormat="1" ht="12.75">
      <c r="A41" s="118" t="s">
        <v>9</v>
      </c>
      <c r="B41" s="94" t="s">
        <v>117</v>
      </c>
      <c r="C41" s="95" t="s">
        <v>367</v>
      </c>
      <c r="D41" s="68">
        <f>D42</f>
        <v>3000</v>
      </c>
      <c r="E41" s="68">
        <f>E42</f>
        <v>333.74</v>
      </c>
      <c r="F41" s="68">
        <f>D41-E41</f>
        <v>2666.26</v>
      </c>
      <c r="G41" s="80"/>
      <c r="H41" s="80"/>
      <c r="I41" s="80"/>
      <c r="J41" s="80"/>
    </row>
    <row r="42" spans="1:10" s="81" customFormat="1" ht="46.5" customHeight="1">
      <c r="A42" s="118" t="s">
        <v>10</v>
      </c>
      <c r="B42" s="94" t="s">
        <v>117</v>
      </c>
      <c r="C42" s="95" t="s">
        <v>368</v>
      </c>
      <c r="D42" s="68">
        <v>3000</v>
      </c>
      <c r="E42" s="68">
        <v>333.74</v>
      </c>
      <c r="F42" s="68">
        <f>D42-E42</f>
        <v>2666.26</v>
      </c>
      <c r="G42" s="80"/>
      <c r="H42" s="80"/>
      <c r="I42" s="80"/>
      <c r="J42" s="80"/>
    </row>
    <row r="43" spans="1:10" s="81" customFormat="1" ht="12.75">
      <c r="A43" s="117" t="s">
        <v>11</v>
      </c>
      <c r="B43" s="99" t="s">
        <v>117</v>
      </c>
      <c r="C43" s="100" t="s">
        <v>369</v>
      </c>
      <c r="D43" s="101">
        <f>D45+D47</f>
        <v>1056000</v>
      </c>
      <c r="E43" s="101">
        <f>E45+E47</f>
        <v>1242377.19</v>
      </c>
      <c r="F43" s="101">
        <f t="shared" si="0"/>
        <v>-186377.18999999994</v>
      </c>
      <c r="G43" s="80"/>
      <c r="H43" s="80"/>
      <c r="I43" s="80"/>
      <c r="J43" s="80"/>
    </row>
    <row r="44" spans="1:10" s="81" customFormat="1" ht="49.5" customHeight="1">
      <c r="A44" s="118" t="s">
        <v>12</v>
      </c>
      <c r="B44" s="94" t="s">
        <v>117</v>
      </c>
      <c r="C44" s="95" t="s">
        <v>370</v>
      </c>
      <c r="D44" s="68">
        <f>D45</f>
        <v>6000</v>
      </c>
      <c r="E44" s="68">
        <f>E45</f>
        <v>42725.68</v>
      </c>
      <c r="F44" s="68">
        <f t="shared" si="0"/>
        <v>-36725.68</v>
      </c>
      <c r="G44" s="80"/>
      <c r="H44" s="80"/>
      <c r="I44" s="80"/>
      <c r="J44" s="80"/>
    </row>
    <row r="45" spans="1:10" s="81" customFormat="1" ht="66.75" customHeight="1">
      <c r="A45" s="118" t="s">
        <v>13</v>
      </c>
      <c r="B45" s="94" t="s">
        <v>117</v>
      </c>
      <c r="C45" s="95" t="s">
        <v>371</v>
      </c>
      <c r="D45" s="68">
        <v>6000</v>
      </c>
      <c r="E45" s="68">
        <v>42725.68</v>
      </c>
      <c r="F45" s="68">
        <f t="shared" si="0"/>
        <v>-36725.68</v>
      </c>
      <c r="G45" s="80"/>
      <c r="H45" s="80"/>
      <c r="I45" s="80"/>
      <c r="J45" s="80"/>
    </row>
    <row r="46" spans="1:10" s="81" customFormat="1" ht="47.25" customHeight="1">
      <c r="A46" s="118" t="s">
        <v>14</v>
      </c>
      <c r="B46" s="94" t="s">
        <v>117</v>
      </c>
      <c r="C46" s="95" t="s">
        <v>372</v>
      </c>
      <c r="D46" s="68">
        <f>D47</f>
        <v>1050000</v>
      </c>
      <c r="E46" s="68">
        <f>E47</f>
        <v>1199651.51</v>
      </c>
      <c r="F46" s="68">
        <f t="shared" si="0"/>
        <v>-149651.51</v>
      </c>
      <c r="G46" s="80"/>
      <c r="H46" s="80"/>
      <c r="I46" s="80"/>
      <c r="J46" s="80"/>
    </row>
    <row r="47" spans="1:10" s="81" customFormat="1" ht="69" customHeight="1">
      <c r="A47" s="118" t="s">
        <v>15</v>
      </c>
      <c r="B47" s="94" t="s">
        <v>117</v>
      </c>
      <c r="C47" s="95" t="s">
        <v>373</v>
      </c>
      <c r="D47" s="68">
        <v>1050000</v>
      </c>
      <c r="E47" s="68">
        <v>1199651.51</v>
      </c>
      <c r="F47" s="68">
        <f>F46</f>
        <v>-149651.51</v>
      </c>
      <c r="G47" s="80"/>
      <c r="H47" s="80"/>
      <c r="I47" s="80"/>
      <c r="J47" s="80"/>
    </row>
    <row r="48" spans="1:10" s="81" customFormat="1" ht="0.75" customHeight="1" hidden="1">
      <c r="A48" s="117" t="s">
        <v>16</v>
      </c>
      <c r="B48" s="99" t="s">
        <v>117</v>
      </c>
      <c r="C48" s="100" t="s">
        <v>374</v>
      </c>
      <c r="D48" s="101">
        <f>D51</f>
        <v>0</v>
      </c>
      <c r="E48" s="101">
        <f>E51</f>
        <v>0</v>
      </c>
      <c r="F48" s="101">
        <f>D48-E48</f>
        <v>0</v>
      </c>
      <c r="G48" s="80"/>
      <c r="H48" s="80"/>
      <c r="I48" s="80"/>
      <c r="J48" s="80"/>
    </row>
    <row r="49" spans="1:10" s="81" customFormat="1" ht="12.75" hidden="1">
      <c r="A49" s="118" t="s">
        <v>17</v>
      </c>
      <c r="B49" s="94" t="s">
        <v>117</v>
      </c>
      <c r="C49" s="95" t="s">
        <v>375</v>
      </c>
      <c r="D49" s="68">
        <v>0</v>
      </c>
      <c r="E49" s="68">
        <v>0</v>
      </c>
      <c r="F49" s="68">
        <f>D49-E49</f>
        <v>0</v>
      </c>
      <c r="G49" s="80"/>
      <c r="H49" s="80"/>
      <c r="I49" s="80"/>
      <c r="J49" s="80"/>
    </row>
    <row r="50" spans="1:10" s="81" customFormat="1" ht="24" customHeight="1" hidden="1">
      <c r="A50" s="118" t="s">
        <v>18</v>
      </c>
      <c r="B50" s="94" t="s">
        <v>117</v>
      </c>
      <c r="C50" s="95" t="s">
        <v>376</v>
      </c>
      <c r="D50" s="68">
        <f>D51</f>
        <v>0</v>
      </c>
      <c r="E50" s="68">
        <f>E51</f>
        <v>0</v>
      </c>
      <c r="F50" s="68">
        <f>D50-E50</f>
        <v>0</v>
      </c>
      <c r="G50" s="80"/>
      <c r="H50" s="80"/>
      <c r="I50" s="80"/>
      <c r="J50" s="80"/>
    </row>
    <row r="51" spans="1:10" s="81" customFormat="1" ht="35.25" customHeight="1" hidden="1">
      <c r="A51" s="118" t="s">
        <v>19</v>
      </c>
      <c r="B51" s="94" t="s">
        <v>117</v>
      </c>
      <c r="C51" s="95" t="s">
        <v>377</v>
      </c>
      <c r="D51" s="68">
        <v>0</v>
      </c>
      <c r="E51" s="68">
        <v>0</v>
      </c>
      <c r="F51" s="68">
        <f>D51-E51</f>
        <v>0</v>
      </c>
      <c r="G51" s="80"/>
      <c r="H51" s="80"/>
      <c r="I51" s="80"/>
      <c r="J51" s="80"/>
    </row>
    <row r="52" spans="1:10" s="81" customFormat="1" ht="46.5" customHeight="1">
      <c r="A52" s="117" t="s">
        <v>20</v>
      </c>
      <c r="B52" s="99" t="s">
        <v>117</v>
      </c>
      <c r="C52" s="100" t="s">
        <v>378</v>
      </c>
      <c r="D52" s="101">
        <f>D53</f>
        <v>293000</v>
      </c>
      <c r="E52" s="101">
        <f>E53</f>
        <v>198744.09</v>
      </c>
      <c r="F52" s="101">
        <f>D52-E52</f>
        <v>94255.91</v>
      </c>
      <c r="G52" s="80"/>
      <c r="H52" s="80"/>
      <c r="I52" s="80"/>
      <c r="J52" s="80"/>
    </row>
    <row r="53" spans="1:10" s="81" customFormat="1" ht="91.5" customHeight="1">
      <c r="A53" s="118" t="s">
        <v>21</v>
      </c>
      <c r="B53" s="94" t="s">
        <v>117</v>
      </c>
      <c r="C53" s="95" t="s">
        <v>379</v>
      </c>
      <c r="D53" s="68">
        <f>D55+D57</f>
        <v>293000</v>
      </c>
      <c r="E53" s="68">
        <f>E55+E57</f>
        <v>198744.09</v>
      </c>
      <c r="F53" s="68">
        <f>F55+F57</f>
        <v>94255.91</v>
      </c>
      <c r="G53" s="80"/>
      <c r="H53" s="80"/>
      <c r="I53" s="80"/>
      <c r="J53" s="80"/>
    </row>
    <row r="54" spans="1:10" s="81" customFormat="1" ht="67.5" customHeight="1">
      <c r="A54" s="118" t="s">
        <v>22</v>
      </c>
      <c r="B54" s="94" t="s">
        <v>117</v>
      </c>
      <c r="C54" s="95" t="s">
        <v>451</v>
      </c>
      <c r="D54" s="68">
        <f>D55</f>
        <v>284000</v>
      </c>
      <c r="E54" s="68">
        <f>E55</f>
        <v>195346.03</v>
      </c>
      <c r="F54" s="68">
        <f aca="true" t="shared" si="1" ref="F54:F68">D54-E54</f>
        <v>88653.97</v>
      </c>
      <c r="G54" s="80"/>
      <c r="H54" s="80"/>
      <c r="I54" s="80"/>
      <c r="J54" s="80"/>
    </row>
    <row r="55" spans="1:10" s="81" customFormat="1" ht="78" customHeight="1">
      <c r="A55" s="118" t="s">
        <v>23</v>
      </c>
      <c r="B55" s="94" t="s">
        <v>117</v>
      </c>
      <c r="C55" s="95" t="s">
        <v>450</v>
      </c>
      <c r="D55" s="68">
        <v>284000</v>
      </c>
      <c r="E55" s="68">
        <v>195346.03</v>
      </c>
      <c r="F55" s="68">
        <f t="shared" si="1"/>
        <v>88653.97</v>
      </c>
      <c r="G55" s="80"/>
      <c r="H55" s="80"/>
      <c r="I55" s="80"/>
      <c r="J55" s="80"/>
    </row>
    <row r="56" spans="1:10" s="81" customFormat="1" ht="78" customHeight="1">
      <c r="A56" s="130" t="s">
        <v>616</v>
      </c>
      <c r="B56" s="94" t="s">
        <v>117</v>
      </c>
      <c r="C56" s="95" t="s">
        <v>618</v>
      </c>
      <c r="D56" s="68">
        <f>D57</f>
        <v>9000</v>
      </c>
      <c r="E56" s="68">
        <f>E57</f>
        <v>3398.06</v>
      </c>
      <c r="F56" s="68">
        <f>D56-E56</f>
        <v>5601.9400000000005</v>
      </c>
      <c r="G56" s="80"/>
      <c r="H56" s="80"/>
      <c r="I56" s="80"/>
      <c r="J56" s="80"/>
    </row>
    <row r="57" spans="1:10" s="81" customFormat="1" ht="78" customHeight="1">
      <c r="A57" s="130" t="s">
        <v>617</v>
      </c>
      <c r="B57" s="94" t="s">
        <v>117</v>
      </c>
      <c r="C57" s="95" t="s">
        <v>619</v>
      </c>
      <c r="D57" s="68">
        <v>9000</v>
      </c>
      <c r="E57" s="68">
        <v>3398.06</v>
      </c>
      <c r="F57" s="68">
        <f>D57-E57</f>
        <v>5601.9400000000005</v>
      </c>
      <c r="G57" s="80"/>
      <c r="H57" s="80"/>
      <c r="I57" s="80"/>
      <c r="J57" s="80"/>
    </row>
    <row r="58" spans="1:10" s="81" customFormat="1" ht="37.5" customHeight="1">
      <c r="A58" s="117" t="s">
        <v>612</v>
      </c>
      <c r="B58" s="99" t="s">
        <v>117</v>
      </c>
      <c r="C58" s="100" t="s">
        <v>613</v>
      </c>
      <c r="D58" s="101">
        <f>D60</f>
        <v>35000</v>
      </c>
      <c r="E58" s="101">
        <f>E60</f>
        <v>13645.63</v>
      </c>
      <c r="F58" s="101">
        <f>F60</f>
        <v>21354.370000000003</v>
      </c>
      <c r="G58" s="80"/>
      <c r="H58" s="80"/>
      <c r="I58" s="80"/>
      <c r="J58" s="80"/>
    </row>
    <row r="59" spans="1:10" s="81" customFormat="1" ht="22.5" customHeight="1">
      <c r="A59" s="118" t="s">
        <v>610</v>
      </c>
      <c r="B59" s="94" t="s">
        <v>117</v>
      </c>
      <c r="C59" s="95" t="s">
        <v>614</v>
      </c>
      <c r="D59" s="68">
        <f>D60</f>
        <v>35000</v>
      </c>
      <c r="E59" s="68">
        <f>E60</f>
        <v>13645.63</v>
      </c>
      <c r="F59" s="68">
        <f>F60</f>
        <v>21354.370000000003</v>
      </c>
      <c r="G59" s="80"/>
      <c r="H59" s="80"/>
      <c r="I59" s="80"/>
      <c r="J59" s="80"/>
    </row>
    <row r="60" spans="1:10" s="81" customFormat="1" ht="34.5" customHeight="1">
      <c r="A60" s="118" t="s">
        <v>611</v>
      </c>
      <c r="B60" s="94" t="s">
        <v>117</v>
      </c>
      <c r="C60" s="95" t="s">
        <v>615</v>
      </c>
      <c r="D60" s="68">
        <v>35000</v>
      </c>
      <c r="E60" s="68">
        <v>13645.63</v>
      </c>
      <c r="F60" s="68">
        <f>D60-E60</f>
        <v>21354.370000000003</v>
      </c>
      <c r="G60" s="80"/>
      <c r="H60" s="80"/>
      <c r="I60" s="80"/>
      <c r="J60" s="80"/>
    </row>
    <row r="61" spans="1:10" s="81" customFormat="1" ht="26.25" customHeight="1">
      <c r="A61" s="117" t="s">
        <v>24</v>
      </c>
      <c r="B61" s="99" t="s">
        <v>117</v>
      </c>
      <c r="C61" s="100" t="s">
        <v>380</v>
      </c>
      <c r="D61" s="101">
        <f>D63+D68+D65</f>
        <v>3685464.15</v>
      </c>
      <c r="E61" s="101">
        <f>E68+E65</f>
        <v>10824954.95</v>
      </c>
      <c r="F61" s="101">
        <f t="shared" si="1"/>
        <v>-7139490.799999999</v>
      </c>
      <c r="G61" s="80"/>
      <c r="H61" s="80"/>
      <c r="I61" s="80"/>
      <c r="J61" s="80"/>
    </row>
    <row r="62" spans="1:10" s="81" customFormat="1" ht="12.75" hidden="1">
      <c r="A62" s="118" t="s">
        <v>25</v>
      </c>
      <c r="B62" s="94" t="s">
        <v>117</v>
      </c>
      <c r="C62" s="95" t="s">
        <v>381</v>
      </c>
      <c r="D62" s="68">
        <f>D63</f>
        <v>0</v>
      </c>
      <c r="E62" s="68">
        <f>E63</f>
        <v>2430112.7</v>
      </c>
      <c r="F62" s="68">
        <f t="shared" si="1"/>
        <v>-2430112.7</v>
      </c>
      <c r="G62" s="80"/>
      <c r="H62" s="80"/>
      <c r="I62" s="80"/>
      <c r="J62" s="80"/>
    </row>
    <row r="63" spans="1:10" s="81" customFormat="1" ht="23.25" customHeight="1" hidden="1">
      <c r="A63" s="118" t="s">
        <v>26</v>
      </c>
      <c r="B63" s="94" t="s">
        <v>117</v>
      </c>
      <c r="C63" s="95" t="s">
        <v>382</v>
      </c>
      <c r="D63" s="68">
        <v>0</v>
      </c>
      <c r="E63" s="68">
        <v>2430112.7</v>
      </c>
      <c r="F63" s="68">
        <f t="shared" si="1"/>
        <v>-2430112.7</v>
      </c>
      <c r="G63" s="80"/>
      <c r="H63" s="80"/>
      <c r="I63" s="80"/>
      <c r="J63" s="80"/>
    </row>
    <row r="64" spans="1:10" s="81" customFormat="1" ht="23.25" customHeight="1">
      <c r="A64" s="118" t="s">
        <v>563</v>
      </c>
      <c r="B64" s="94" t="s">
        <v>117</v>
      </c>
      <c r="C64" s="95" t="s">
        <v>381</v>
      </c>
      <c r="D64" s="68">
        <f>D65</f>
        <v>3257950</v>
      </c>
      <c r="E64" s="68">
        <f>E65</f>
        <v>10153350</v>
      </c>
      <c r="F64" s="68">
        <f>F65</f>
        <v>-6895400</v>
      </c>
      <c r="G64" s="80"/>
      <c r="H64" s="80"/>
      <c r="I64" s="80"/>
      <c r="J64" s="80"/>
    </row>
    <row r="65" spans="1:10" s="81" customFormat="1" ht="23.25" customHeight="1">
      <c r="A65" s="118" t="s">
        <v>564</v>
      </c>
      <c r="B65" s="94" t="s">
        <v>117</v>
      </c>
      <c r="C65" s="95" t="s">
        <v>382</v>
      </c>
      <c r="D65" s="68">
        <v>3257950</v>
      </c>
      <c r="E65" s="68">
        <v>10153350</v>
      </c>
      <c r="F65" s="68">
        <f>D65-E65</f>
        <v>-6895400</v>
      </c>
      <c r="G65" s="80"/>
      <c r="H65" s="80"/>
      <c r="I65" s="80"/>
      <c r="J65" s="80"/>
    </row>
    <row r="66" spans="1:10" s="81" customFormat="1" ht="55.5" customHeight="1">
      <c r="A66" s="118" t="s">
        <v>27</v>
      </c>
      <c r="B66" s="94" t="s">
        <v>117</v>
      </c>
      <c r="C66" s="95" t="s">
        <v>383</v>
      </c>
      <c r="D66" s="68">
        <f>D68</f>
        <v>427514.15</v>
      </c>
      <c r="E66" s="68">
        <f>E68</f>
        <v>671604.95</v>
      </c>
      <c r="F66" s="68">
        <f t="shared" si="1"/>
        <v>-244090.79999999993</v>
      </c>
      <c r="G66" s="80"/>
      <c r="H66" s="80"/>
      <c r="I66" s="80"/>
      <c r="J66" s="80"/>
    </row>
    <row r="67" spans="1:10" s="81" customFormat="1" ht="32.25" customHeight="1">
      <c r="A67" s="118" t="s">
        <v>28</v>
      </c>
      <c r="B67" s="94" t="s">
        <v>117</v>
      </c>
      <c r="C67" s="95" t="s">
        <v>384</v>
      </c>
      <c r="D67" s="68">
        <f>D68</f>
        <v>427514.15</v>
      </c>
      <c r="E67" s="68">
        <f>E68</f>
        <v>671604.95</v>
      </c>
      <c r="F67" s="68">
        <f t="shared" si="1"/>
        <v>-244090.79999999993</v>
      </c>
      <c r="G67" s="80"/>
      <c r="H67" s="80"/>
      <c r="I67" s="80"/>
      <c r="J67" s="80"/>
    </row>
    <row r="68" spans="1:10" s="81" customFormat="1" ht="45" customHeight="1">
      <c r="A68" s="118" t="s">
        <v>29</v>
      </c>
      <c r="B68" s="94" t="s">
        <v>117</v>
      </c>
      <c r="C68" s="95" t="s">
        <v>452</v>
      </c>
      <c r="D68" s="68">
        <v>427514.15</v>
      </c>
      <c r="E68" s="68">
        <v>671604.95</v>
      </c>
      <c r="F68" s="68">
        <f t="shared" si="1"/>
        <v>-244090.79999999993</v>
      </c>
      <c r="G68" s="80"/>
      <c r="H68" s="80"/>
      <c r="I68" s="80"/>
      <c r="J68" s="80"/>
    </row>
    <row r="69" spans="1:10" s="81" customFormat="1" ht="0.75" customHeight="1">
      <c r="A69" s="117" t="s">
        <v>421</v>
      </c>
      <c r="B69" s="99" t="s">
        <v>117</v>
      </c>
      <c r="C69" s="100" t="s">
        <v>422</v>
      </c>
      <c r="D69" s="101">
        <f>D71</f>
        <v>0</v>
      </c>
      <c r="E69" s="101">
        <f>E71</f>
        <v>7165.95</v>
      </c>
      <c r="F69" s="101">
        <f>F71</f>
        <v>-7165.95</v>
      </c>
      <c r="G69" s="80"/>
      <c r="H69" s="80"/>
      <c r="I69" s="80"/>
      <c r="J69" s="80"/>
    </row>
    <row r="70" spans="1:10" s="81" customFormat="1" ht="45" customHeight="1" hidden="1">
      <c r="A70" s="118" t="s">
        <v>419</v>
      </c>
      <c r="B70" s="94" t="s">
        <v>117</v>
      </c>
      <c r="C70" s="95" t="s">
        <v>417</v>
      </c>
      <c r="D70" s="68">
        <f>D71</f>
        <v>0</v>
      </c>
      <c r="E70" s="68">
        <f>E71</f>
        <v>7165.95</v>
      </c>
      <c r="F70" s="68">
        <f>F71</f>
        <v>-7165.95</v>
      </c>
      <c r="G70" s="80"/>
      <c r="H70" s="80"/>
      <c r="I70" s="80"/>
      <c r="J70" s="80"/>
    </row>
    <row r="71" spans="1:10" s="81" customFormat="1" ht="45" customHeight="1" hidden="1">
      <c r="A71" s="118" t="s">
        <v>420</v>
      </c>
      <c r="B71" s="94" t="s">
        <v>117</v>
      </c>
      <c r="C71" s="95" t="s">
        <v>418</v>
      </c>
      <c r="D71" s="68">
        <v>0</v>
      </c>
      <c r="E71" s="68">
        <v>7165.95</v>
      </c>
      <c r="F71" s="68">
        <f aca="true" t="shared" si="2" ref="F71:F88">D71-E71</f>
        <v>-7165.95</v>
      </c>
      <c r="G71" s="80"/>
      <c r="H71" s="80"/>
      <c r="I71" s="80"/>
      <c r="J71" s="80"/>
    </row>
    <row r="72" spans="1:10" s="81" customFormat="1" ht="12.75">
      <c r="A72" s="117" t="s">
        <v>30</v>
      </c>
      <c r="B72" s="99" t="s">
        <v>117</v>
      </c>
      <c r="C72" s="100" t="s">
        <v>31</v>
      </c>
      <c r="D72" s="101">
        <f>D74+D76</f>
        <v>45000</v>
      </c>
      <c r="E72" s="101">
        <f>E74+E76</f>
        <v>22307.76</v>
      </c>
      <c r="F72" s="101">
        <f t="shared" si="2"/>
        <v>22692.24</v>
      </c>
      <c r="G72" s="80"/>
      <c r="H72" s="80"/>
      <c r="I72" s="80"/>
      <c r="J72" s="80"/>
    </row>
    <row r="73" spans="1:10" s="81" customFormat="1" ht="12.75">
      <c r="A73" s="118" t="s">
        <v>331</v>
      </c>
      <c r="B73" s="99" t="s">
        <v>117</v>
      </c>
      <c r="C73" s="95" t="s">
        <v>333</v>
      </c>
      <c r="D73" s="68">
        <f>D74</f>
        <v>0</v>
      </c>
      <c r="E73" s="68">
        <f>E74</f>
        <v>0</v>
      </c>
      <c r="F73" s="68">
        <f t="shared" si="2"/>
        <v>0</v>
      </c>
      <c r="G73" s="80"/>
      <c r="H73" s="80"/>
      <c r="I73" s="80"/>
      <c r="J73" s="80"/>
    </row>
    <row r="74" spans="1:10" s="81" customFormat="1" ht="24.75" customHeight="1">
      <c r="A74" s="118" t="s">
        <v>332</v>
      </c>
      <c r="B74" s="99" t="s">
        <v>117</v>
      </c>
      <c r="C74" s="95" t="s">
        <v>334</v>
      </c>
      <c r="D74" s="68">
        <v>0</v>
      </c>
      <c r="E74" s="68">
        <v>0</v>
      </c>
      <c r="F74" s="68">
        <f t="shared" si="2"/>
        <v>0</v>
      </c>
      <c r="G74" s="80"/>
      <c r="H74" s="80"/>
      <c r="I74" s="80"/>
      <c r="J74" s="80"/>
    </row>
    <row r="75" spans="1:10" s="81" customFormat="1" ht="12.75">
      <c r="A75" s="130" t="s">
        <v>704</v>
      </c>
      <c r="B75" s="94" t="s">
        <v>117</v>
      </c>
      <c r="C75" s="95" t="s">
        <v>707</v>
      </c>
      <c r="D75" s="68">
        <f>D76</f>
        <v>45000</v>
      </c>
      <c r="E75" s="68">
        <f>E76</f>
        <v>22307.76</v>
      </c>
      <c r="F75" s="68">
        <f t="shared" si="2"/>
        <v>22692.24</v>
      </c>
      <c r="G75" s="80"/>
      <c r="H75" s="80"/>
      <c r="I75" s="80"/>
      <c r="J75" s="80"/>
    </row>
    <row r="76" spans="1:10" s="81" customFormat="1" ht="22.5">
      <c r="A76" s="130" t="s">
        <v>705</v>
      </c>
      <c r="B76" s="94" t="s">
        <v>117</v>
      </c>
      <c r="C76" s="95" t="s">
        <v>706</v>
      </c>
      <c r="D76" s="68">
        <v>45000</v>
      </c>
      <c r="E76" s="68">
        <v>22307.76</v>
      </c>
      <c r="F76" s="68">
        <f t="shared" si="2"/>
        <v>22692.24</v>
      </c>
      <c r="G76" s="80"/>
      <c r="H76" s="80"/>
      <c r="I76" s="80"/>
      <c r="J76" s="80"/>
    </row>
    <row r="77" spans="1:10" s="81" customFormat="1" ht="12.75">
      <c r="A77" s="117" t="s">
        <v>32</v>
      </c>
      <c r="B77" s="99" t="s">
        <v>117</v>
      </c>
      <c r="C77" s="100" t="s">
        <v>33</v>
      </c>
      <c r="D77" s="101">
        <f>D79+D84+D86+D88+D91+D108+D114+D94+D116+D117+D120+D121+D105</f>
        <v>19166933</v>
      </c>
      <c r="E77" s="101">
        <f>E79+E84+E86+E88+E91+E108+E114+E94+E116+E120+E121+E105</f>
        <v>15665676.5</v>
      </c>
      <c r="F77" s="101">
        <f t="shared" si="2"/>
        <v>3501256.5</v>
      </c>
      <c r="G77" s="80"/>
      <c r="H77" s="80"/>
      <c r="I77" s="80"/>
      <c r="J77" s="80"/>
    </row>
    <row r="78" spans="1:10" s="81" customFormat="1" ht="36.75" customHeight="1">
      <c r="A78" s="118" t="s">
        <v>34</v>
      </c>
      <c r="B78" s="94" t="s">
        <v>117</v>
      </c>
      <c r="C78" s="95" t="s">
        <v>35</v>
      </c>
      <c r="D78" s="68">
        <f>D79+D94+D108</f>
        <v>6951433</v>
      </c>
      <c r="E78" s="68">
        <f>E79+E94+E108+E117</f>
        <v>3450176.5</v>
      </c>
      <c r="F78" s="68">
        <f t="shared" si="2"/>
        <v>3501256.5</v>
      </c>
      <c r="G78" s="80"/>
      <c r="H78" s="80"/>
      <c r="I78" s="80"/>
      <c r="J78" s="80"/>
    </row>
    <row r="79" spans="1:10" s="81" customFormat="1" ht="35.25" customHeight="1">
      <c r="A79" s="117" t="s">
        <v>36</v>
      </c>
      <c r="B79" s="99" t="s">
        <v>117</v>
      </c>
      <c r="C79" s="100" t="s">
        <v>37</v>
      </c>
      <c r="D79" s="101">
        <f>D81+D83+D93</f>
        <v>6750000</v>
      </c>
      <c r="E79" s="101">
        <f>E81+E83+E93</f>
        <v>3375000</v>
      </c>
      <c r="F79" s="101">
        <f t="shared" si="2"/>
        <v>3375000</v>
      </c>
      <c r="G79" s="80"/>
      <c r="H79" s="80"/>
      <c r="I79" s="80"/>
      <c r="J79" s="80"/>
    </row>
    <row r="80" spans="1:10" s="81" customFormat="1" ht="22.5">
      <c r="A80" s="118" t="s">
        <v>38</v>
      </c>
      <c r="B80" s="94" t="s">
        <v>117</v>
      </c>
      <c r="C80" s="95" t="s">
        <v>39</v>
      </c>
      <c r="D80" s="68">
        <f>D81</f>
        <v>261000</v>
      </c>
      <c r="E80" s="68">
        <f>E81</f>
        <v>130500</v>
      </c>
      <c r="F80" s="68">
        <f t="shared" si="2"/>
        <v>130500</v>
      </c>
      <c r="G80" s="80"/>
      <c r="H80" s="80"/>
      <c r="I80" s="80"/>
      <c r="J80" s="80"/>
    </row>
    <row r="81" spans="1:10" s="81" customFormat="1" ht="25.5" customHeight="1">
      <c r="A81" s="118" t="s">
        <v>40</v>
      </c>
      <c r="B81" s="94" t="s">
        <v>117</v>
      </c>
      <c r="C81" s="95" t="s">
        <v>41</v>
      </c>
      <c r="D81" s="68">
        <v>261000</v>
      </c>
      <c r="E81" s="68">
        <v>130500</v>
      </c>
      <c r="F81" s="68">
        <f t="shared" si="2"/>
        <v>130500</v>
      </c>
      <c r="G81" s="80"/>
      <c r="H81" s="80"/>
      <c r="I81" s="80"/>
      <c r="J81" s="80"/>
    </row>
    <row r="82" spans="1:10" s="81" customFormat="1" ht="25.5" customHeight="1">
      <c r="A82" s="118" t="s">
        <v>42</v>
      </c>
      <c r="B82" s="94" t="s">
        <v>117</v>
      </c>
      <c r="C82" s="95" t="s">
        <v>43</v>
      </c>
      <c r="D82" s="68">
        <f>D83</f>
        <v>6489000</v>
      </c>
      <c r="E82" s="68">
        <f>E83</f>
        <v>3244500</v>
      </c>
      <c r="F82" s="68">
        <f t="shared" si="2"/>
        <v>3244500</v>
      </c>
      <c r="G82" s="80"/>
      <c r="H82" s="80"/>
      <c r="I82" s="80"/>
      <c r="J82" s="80"/>
    </row>
    <row r="83" spans="1:10" s="81" customFormat="1" ht="34.5" customHeight="1">
      <c r="A83" s="118" t="s">
        <v>44</v>
      </c>
      <c r="B83" s="94" t="s">
        <v>117</v>
      </c>
      <c r="C83" s="95" t="s">
        <v>45</v>
      </c>
      <c r="D83" s="68">
        <v>6489000</v>
      </c>
      <c r="E83" s="68">
        <v>3244500</v>
      </c>
      <c r="F83" s="68">
        <f t="shared" si="2"/>
        <v>3244500</v>
      </c>
      <c r="G83" s="80"/>
      <c r="H83" s="80"/>
      <c r="I83" s="80"/>
      <c r="J83" s="80"/>
    </row>
    <row r="84" spans="1:10" s="81" customFormat="1" ht="45" hidden="1">
      <c r="A84" s="118" t="s">
        <v>329</v>
      </c>
      <c r="B84" s="94" t="s">
        <v>117</v>
      </c>
      <c r="C84" s="95" t="s">
        <v>330</v>
      </c>
      <c r="D84" s="68">
        <v>0</v>
      </c>
      <c r="E84" s="68">
        <v>0</v>
      </c>
      <c r="F84" s="68">
        <f t="shared" si="2"/>
        <v>0</v>
      </c>
      <c r="G84" s="80"/>
      <c r="H84" s="80"/>
      <c r="I84" s="80"/>
      <c r="J84" s="80"/>
    </row>
    <row r="85" spans="1:10" s="81" customFormat="1" ht="74.25" hidden="1">
      <c r="A85" s="117" t="s">
        <v>336</v>
      </c>
      <c r="B85" s="99" t="s">
        <v>117</v>
      </c>
      <c r="C85" s="100" t="s">
        <v>338</v>
      </c>
      <c r="D85" s="101">
        <v>0</v>
      </c>
      <c r="E85" s="101">
        <v>0</v>
      </c>
      <c r="F85" s="101">
        <f t="shared" si="2"/>
        <v>0</v>
      </c>
      <c r="G85" s="80"/>
      <c r="H85" s="80"/>
      <c r="I85" s="80"/>
      <c r="J85" s="80"/>
    </row>
    <row r="86" spans="1:10" s="81" customFormat="1" ht="114.75" customHeight="1" hidden="1">
      <c r="A86" s="117" t="s">
        <v>287</v>
      </c>
      <c r="B86" s="99" t="s">
        <v>117</v>
      </c>
      <c r="C86" s="100" t="s">
        <v>341</v>
      </c>
      <c r="D86" s="101">
        <v>0</v>
      </c>
      <c r="E86" s="101">
        <v>0</v>
      </c>
      <c r="F86" s="101">
        <f t="shared" si="2"/>
        <v>0</v>
      </c>
      <c r="G86" s="80"/>
      <c r="H86" s="80"/>
      <c r="I86" s="80"/>
      <c r="J86" s="80"/>
    </row>
    <row r="87" spans="1:10" s="81" customFormat="1" ht="55.5" customHeight="1" hidden="1">
      <c r="A87" s="117" t="s">
        <v>337</v>
      </c>
      <c r="B87" s="99" t="s">
        <v>117</v>
      </c>
      <c r="C87" s="100" t="s">
        <v>339</v>
      </c>
      <c r="D87" s="101">
        <v>0</v>
      </c>
      <c r="E87" s="101">
        <v>0</v>
      </c>
      <c r="F87" s="101">
        <f t="shared" si="2"/>
        <v>0</v>
      </c>
      <c r="G87" s="80"/>
      <c r="H87" s="80"/>
      <c r="I87" s="80"/>
      <c r="J87" s="80"/>
    </row>
    <row r="88" spans="1:10" s="81" customFormat="1" ht="57.75" customHeight="1" hidden="1">
      <c r="A88" s="117" t="s">
        <v>288</v>
      </c>
      <c r="B88" s="99" t="s">
        <v>117</v>
      </c>
      <c r="C88" s="100" t="s">
        <v>340</v>
      </c>
      <c r="D88" s="101">
        <v>0</v>
      </c>
      <c r="E88" s="101">
        <v>0</v>
      </c>
      <c r="F88" s="101">
        <f t="shared" si="2"/>
        <v>0</v>
      </c>
      <c r="G88" s="80"/>
      <c r="H88" s="80"/>
      <c r="I88" s="80"/>
      <c r="J88" s="80"/>
    </row>
    <row r="89" spans="1:10" s="81" customFormat="1" ht="32.25" hidden="1">
      <c r="A89" s="117" t="s">
        <v>46</v>
      </c>
      <c r="B89" s="99" t="s">
        <v>117</v>
      </c>
      <c r="C89" s="100" t="s">
        <v>47</v>
      </c>
      <c r="D89" s="101">
        <v>0</v>
      </c>
      <c r="E89" s="101">
        <f>E90</f>
        <v>0</v>
      </c>
      <c r="F89" s="101">
        <f>F90</f>
        <v>0</v>
      </c>
      <c r="G89" s="80"/>
      <c r="H89" s="80"/>
      <c r="I89" s="80"/>
      <c r="J89" s="80"/>
    </row>
    <row r="90" spans="1:10" s="81" customFormat="1" ht="0.75" customHeight="1">
      <c r="A90" s="118" t="s">
        <v>48</v>
      </c>
      <c r="B90" s="94" t="s">
        <v>117</v>
      </c>
      <c r="C90" s="95" t="s">
        <v>49</v>
      </c>
      <c r="D90" s="68">
        <v>0</v>
      </c>
      <c r="E90" s="68">
        <v>0</v>
      </c>
      <c r="F90" s="68">
        <f aca="true" t="shared" si="3" ref="F90:F104">D90-E90</f>
        <v>0</v>
      </c>
      <c r="G90" s="80"/>
      <c r="H90" s="80"/>
      <c r="I90" s="80"/>
      <c r="J90" s="80"/>
    </row>
    <row r="91" spans="1:10" s="81" customFormat="1" ht="12.75" hidden="1">
      <c r="A91" s="118" t="s">
        <v>50</v>
      </c>
      <c r="B91" s="94" t="s">
        <v>117</v>
      </c>
      <c r="C91" s="95" t="s">
        <v>51</v>
      </c>
      <c r="D91" s="68">
        <v>0</v>
      </c>
      <c r="E91" s="68">
        <v>0</v>
      </c>
      <c r="F91" s="68">
        <f t="shared" si="3"/>
        <v>0</v>
      </c>
      <c r="G91" s="80"/>
      <c r="H91" s="80"/>
      <c r="I91" s="80"/>
      <c r="J91" s="80"/>
    </row>
    <row r="92" spans="1:10" s="81" customFormat="1" ht="12.75">
      <c r="A92" s="118" t="s">
        <v>594</v>
      </c>
      <c r="B92" s="94" t="s">
        <v>117</v>
      </c>
      <c r="C92" s="95" t="s">
        <v>596</v>
      </c>
      <c r="D92" s="68">
        <f>D93</f>
        <v>0</v>
      </c>
      <c r="E92" s="68">
        <f>E93</f>
        <v>0</v>
      </c>
      <c r="F92" s="68">
        <f>F93</f>
        <v>0</v>
      </c>
      <c r="G92" s="80"/>
      <c r="H92" s="80"/>
      <c r="I92" s="80"/>
      <c r="J92" s="80"/>
    </row>
    <row r="93" spans="1:10" s="81" customFormat="1" ht="12.75">
      <c r="A93" s="118" t="s">
        <v>595</v>
      </c>
      <c r="B93" s="94" t="s">
        <v>117</v>
      </c>
      <c r="C93" s="95" t="s">
        <v>597</v>
      </c>
      <c r="D93" s="68">
        <v>0</v>
      </c>
      <c r="E93" s="68">
        <v>0</v>
      </c>
      <c r="F93" s="68">
        <f>D93-E93</f>
        <v>0</v>
      </c>
      <c r="G93" s="80"/>
      <c r="H93" s="80"/>
      <c r="I93" s="80"/>
      <c r="J93" s="80"/>
    </row>
    <row r="94" spans="1:10" s="81" customFormat="1" ht="33.75" customHeight="1" hidden="1">
      <c r="A94" s="119" t="s">
        <v>46</v>
      </c>
      <c r="B94" s="99" t="s">
        <v>117</v>
      </c>
      <c r="C94" s="100" t="s">
        <v>47</v>
      </c>
      <c r="D94" s="101">
        <f>D96+D98+D104+D100+D102</f>
        <v>0</v>
      </c>
      <c r="E94" s="101">
        <f>E96+E98+E104+E100+E102</f>
        <v>0</v>
      </c>
      <c r="F94" s="101">
        <f t="shared" si="3"/>
        <v>0</v>
      </c>
      <c r="G94" s="80"/>
      <c r="H94" s="80"/>
      <c r="I94" s="80"/>
      <c r="J94" s="80"/>
    </row>
    <row r="95" spans="1:10" s="81" customFormat="1" ht="82.5" customHeight="1" hidden="1">
      <c r="A95" s="118" t="s">
        <v>336</v>
      </c>
      <c r="B95" s="99" t="s">
        <v>117</v>
      </c>
      <c r="C95" s="95" t="s">
        <v>338</v>
      </c>
      <c r="D95" s="68">
        <v>0</v>
      </c>
      <c r="E95" s="68">
        <v>0</v>
      </c>
      <c r="F95" s="68">
        <f t="shared" si="3"/>
        <v>0</v>
      </c>
      <c r="G95" s="80"/>
      <c r="H95" s="80"/>
      <c r="I95" s="80"/>
      <c r="J95" s="80"/>
    </row>
    <row r="96" spans="1:10" s="81" customFormat="1" ht="81.75" customHeight="1" hidden="1">
      <c r="A96" s="118" t="s">
        <v>287</v>
      </c>
      <c r="B96" s="99" t="s">
        <v>117</v>
      </c>
      <c r="C96" s="95" t="s">
        <v>341</v>
      </c>
      <c r="D96" s="68">
        <v>0</v>
      </c>
      <c r="E96" s="68">
        <v>0</v>
      </c>
      <c r="F96" s="68">
        <f t="shared" si="3"/>
        <v>0</v>
      </c>
      <c r="G96" s="80"/>
      <c r="H96" s="80"/>
      <c r="I96" s="80"/>
      <c r="J96" s="80"/>
    </row>
    <row r="97" spans="1:10" s="81" customFormat="1" ht="46.5" customHeight="1" hidden="1">
      <c r="A97" s="118" t="s">
        <v>337</v>
      </c>
      <c r="B97" s="99" t="s">
        <v>117</v>
      </c>
      <c r="C97" s="95" t="s">
        <v>339</v>
      </c>
      <c r="D97" s="68">
        <v>0</v>
      </c>
      <c r="E97" s="68">
        <v>0</v>
      </c>
      <c r="F97" s="68">
        <f t="shared" si="3"/>
        <v>0</v>
      </c>
      <c r="G97" s="80"/>
      <c r="H97" s="80"/>
      <c r="I97" s="80"/>
      <c r="J97" s="80"/>
    </row>
    <row r="98" spans="1:10" s="81" customFormat="1" ht="47.25" customHeight="1" hidden="1">
      <c r="A98" s="118" t="s">
        <v>288</v>
      </c>
      <c r="B98" s="99" t="s">
        <v>117</v>
      </c>
      <c r="C98" s="95" t="s">
        <v>340</v>
      </c>
      <c r="D98" s="68">
        <v>0</v>
      </c>
      <c r="E98" s="68">
        <v>0</v>
      </c>
      <c r="F98" s="68">
        <f t="shared" si="3"/>
        <v>0</v>
      </c>
      <c r="G98" s="80"/>
      <c r="H98" s="80"/>
      <c r="I98" s="80"/>
      <c r="J98" s="80"/>
    </row>
    <row r="99" spans="1:10" s="81" customFormat="1" ht="66.75" customHeight="1" hidden="1">
      <c r="A99" s="118" t="s">
        <v>336</v>
      </c>
      <c r="B99" s="99" t="s">
        <v>117</v>
      </c>
      <c r="C99" s="95" t="s">
        <v>338</v>
      </c>
      <c r="D99" s="68">
        <f>D100</f>
        <v>0</v>
      </c>
      <c r="E99" s="68">
        <f>E100</f>
        <v>0</v>
      </c>
      <c r="F99" s="68">
        <f>D99-E99</f>
        <v>0</v>
      </c>
      <c r="G99" s="80"/>
      <c r="H99" s="80"/>
      <c r="I99" s="80"/>
      <c r="J99" s="80"/>
    </row>
    <row r="100" spans="1:10" s="81" customFormat="1" ht="79.5" customHeight="1" hidden="1">
      <c r="A100" s="118" t="s">
        <v>287</v>
      </c>
      <c r="B100" s="99" t="s">
        <v>117</v>
      </c>
      <c r="C100" s="95" t="s">
        <v>341</v>
      </c>
      <c r="D100" s="68">
        <v>0</v>
      </c>
      <c r="E100" s="68">
        <v>0</v>
      </c>
      <c r="F100" s="68">
        <f>D100-E100</f>
        <v>0</v>
      </c>
      <c r="G100" s="80"/>
      <c r="H100" s="80"/>
      <c r="I100" s="80"/>
      <c r="J100" s="80"/>
    </row>
    <row r="101" spans="1:10" s="81" customFormat="1" ht="36" customHeight="1" hidden="1">
      <c r="A101" s="118" t="s">
        <v>337</v>
      </c>
      <c r="B101" s="99" t="s">
        <v>117</v>
      </c>
      <c r="C101" s="95" t="s">
        <v>339</v>
      </c>
      <c r="D101" s="68">
        <f>D102</f>
        <v>0</v>
      </c>
      <c r="E101" s="68">
        <f>E102</f>
        <v>0</v>
      </c>
      <c r="F101" s="68">
        <f>D101-E101</f>
        <v>0</v>
      </c>
      <c r="G101" s="80"/>
      <c r="H101" s="80"/>
      <c r="I101" s="80"/>
      <c r="J101" s="80"/>
    </row>
    <row r="102" spans="1:10" s="81" customFormat="1" ht="33" customHeight="1" hidden="1">
      <c r="A102" s="118" t="s">
        <v>288</v>
      </c>
      <c r="B102" s="99" t="s">
        <v>117</v>
      </c>
      <c r="C102" s="95" t="s">
        <v>340</v>
      </c>
      <c r="D102" s="68">
        <v>0</v>
      </c>
      <c r="E102" s="68">
        <v>0</v>
      </c>
      <c r="F102" s="68">
        <f>D102-E102</f>
        <v>0</v>
      </c>
      <c r="G102" s="80"/>
      <c r="H102" s="80"/>
      <c r="I102" s="80"/>
      <c r="J102" s="80"/>
    </row>
    <row r="103" spans="1:10" s="81" customFormat="1" ht="12.75" hidden="1">
      <c r="A103" s="118" t="s">
        <v>48</v>
      </c>
      <c r="B103" s="94" t="s">
        <v>117</v>
      </c>
      <c r="C103" s="95" t="s">
        <v>49</v>
      </c>
      <c r="D103" s="68">
        <f>D104</f>
        <v>0</v>
      </c>
      <c r="E103" s="68">
        <f>E104</f>
        <v>0</v>
      </c>
      <c r="F103" s="68">
        <f t="shared" si="3"/>
        <v>0</v>
      </c>
      <c r="G103" s="80"/>
      <c r="H103" s="80"/>
      <c r="I103" s="80"/>
      <c r="J103" s="80"/>
    </row>
    <row r="104" spans="1:10" s="81" customFormat="1" ht="14.25" customHeight="1" hidden="1">
      <c r="A104" s="118" t="s">
        <v>50</v>
      </c>
      <c r="B104" s="94" t="s">
        <v>117</v>
      </c>
      <c r="C104" s="95" t="s">
        <v>51</v>
      </c>
      <c r="D104" s="68">
        <v>0</v>
      </c>
      <c r="E104" s="68">
        <v>0</v>
      </c>
      <c r="F104" s="68">
        <f t="shared" si="3"/>
        <v>0</v>
      </c>
      <c r="G104" s="80"/>
      <c r="H104" s="80"/>
      <c r="I104" s="80"/>
      <c r="J104" s="80"/>
    </row>
    <row r="105" spans="1:10" s="81" customFormat="1" ht="37.5" customHeight="1">
      <c r="A105" s="117" t="s">
        <v>698</v>
      </c>
      <c r="B105" s="99" t="s">
        <v>117</v>
      </c>
      <c r="C105" s="100" t="s">
        <v>47</v>
      </c>
      <c r="D105" s="101">
        <f>D107</f>
        <v>12215500</v>
      </c>
      <c r="E105" s="101">
        <f>E107</f>
        <v>12215500</v>
      </c>
      <c r="F105" s="101">
        <f>D105-E105</f>
        <v>0</v>
      </c>
      <c r="G105" s="80"/>
      <c r="H105" s="80"/>
      <c r="I105" s="80"/>
      <c r="J105" s="80"/>
    </row>
    <row r="106" spans="1:10" s="81" customFormat="1" ht="74.25" customHeight="1">
      <c r="A106" s="118" t="s">
        <v>699</v>
      </c>
      <c r="B106" s="94" t="s">
        <v>117</v>
      </c>
      <c r="C106" s="95" t="s">
        <v>696</v>
      </c>
      <c r="D106" s="68">
        <f>D107</f>
        <v>12215500</v>
      </c>
      <c r="E106" s="68">
        <f>E107</f>
        <v>12215500</v>
      </c>
      <c r="F106" s="68">
        <f>D106-E106</f>
        <v>0</v>
      </c>
      <c r="G106" s="80"/>
      <c r="H106" s="80"/>
      <c r="I106" s="80"/>
      <c r="J106" s="80"/>
    </row>
    <row r="107" spans="1:10" s="81" customFormat="1" ht="74.25" customHeight="1">
      <c r="A107" s="118" t="s">
        <v>699</v>
      </c>
      <c r="B107" s="94" t="s">
        <v>117</v>
      </c>
      <c r="C107" s="95" t="s">
        <v>697</v>
      </c>
      <c r="D107" s="68">
        <v>12215500</v>
      </c>
      <c r="E107" s="68">
        <v>12215500</v>
      </c>
      <c r="F107" s="68">
        <f>D107-E107</f>
        <v>0</v>
      </c>
      <c r="G107" s="80"/>
      <c r="H107" s="80"/>
      <c r="I107" s="80"/>
      <c r="J107" s="80"/>
    </row>
    <row r="108" spans="1:10" s="81" customFormat="1" ht="21.75">
      <c r="A108" s="117" t="s">
        <v>52</v>
      </c>
      <c r="B108" s="99" t="s">
        <v>117</v>
      </c>
      <c r="C108" s="100" t="s">
        <v>53</v>
      </c>
      <c r="D108" s="101">
        <f>D110+D112</f>
        <v>201433</v>
      </c>
      <c r="E108" s="101">
        <f>E110+E112</f>
        <v>75176.5</v>
      </c>
      <c r="F108" s="101">
        <f aca="true" t="shared" si="4" ref="F108:F120">D108-E108</f>
        <v>126256.5</v>
      </c>
      <c r="G108" s="80"/>
      <c r="H108" s="80"/>
      <c r="I108" s="80"/>
      <c r="J108" s="80"/>
    </row>
    <row r="109" spans="1:10" s="81" customFormat="1" ht="33" customHeight="1">
      <c r="A109" s="118" t="s">
        <v>54</v>
      </c>
      <c r="B109" s="94" t="s">
        <v>117</v>
      </c>
      <c r="C109" s="95" t="s">
        <v>55</v>
      </c>
      <c r="D109" s="68">
        <f>D110</f>
        <v>131273</v>
      </c>
      <c r="E109" s="68">
        <f>E110</f>
        <v>65636.5</v>
      </c>
      <c r="F109" s="68">
        <f t="shared" si="4"/>
        <v>65636.5</v>
      </c>
      <c r="G109" s="80"/>
      <c r="H109" s="80"/>
      <c r="I109" s="80"/>
      <c r="J109" s="80"/>
    </row>
    <row r="110" spans="1:10" s="81" customFormat="1" ht="45">
      <c r="A110" s="118" t="s">
        <v>56</v>
      </c>
      <c r="B110" s="94" t="s">
        <v>117</v>
      </c>
      <c r="C110" s="95" t="s">
        <v>57</v>
      </c>
      <c r="D110" s="68">
        <v>131273</v>
      </c>
      <c r="E110" s="68">
        <v>65636.5</v>
      </c>
      <c r="F110" s="68">
        <f t="shared" si="4"/>
        <v>65636.5</v>
      </c>
      <c r="G110" s="80"/>
      <c r="H110" s="80"/>
      <c r="I110" s="80"/>
      <c r="J110" s="80"/>
    </row>
    <row r="111" spans="1:10" s="81" customFormat="1" ht="34.5" customHeight="1">
      <c r="A111" s="118" t="s">
        <v>58</v>
      </c>
      <c r="B111" s="94" t="s">
        <v>117</v>
      </c>
      <c r="C111" s="95" t="s">
        <v>59</v>
      </c>
      <c r="D111" s="68">
        <f>D112</f>
        <v>70160</v>
      </c>
      <c r="E111" s="68">
        <f>E112</f>
        <v>9540</v>
      </c>
      <c r="F111" s="68">
        <f t="shared" si="4"/>
        <v>60620</v>
      </c>
      <c r="G111" s="80"/>
      <c r="H111" s="80"/>
      <c r="I111" s="80"/>
      <c r="J111" s="80"/>
    </row>
    <row r="112" spans="1:10" s="81" customFormat="1" ht="40.5" customHeight="1">
      <c r="A112" s="118" t="s">
        <v>60</v>
      </c>
      <c r="B112" s="94" t="s">
        <v>117</v>
      </c>
      <c r="C112" s="95" t="s">
        <v>61</v>
      </c>
      <c r="D112" s="68">
        <v>70160</v>
      </c>
      <c r="E112" s="68">
        <v>9540</v>
      </c>
      <c r="F112" s="68">
        <f t="shared" si="4"/>
        <v>60620</v>
      </c>
      <c r="G112" s="80"/>
      <c r="H112" s="80"/>
      <c r="I112" s="80"/>
      <c r="J112" s="80"/>
    </row>
    <row r="113" spans="1:10" s="81" customFormat="1" ht="12.75" hidden="1">
      <c r="A113" s="105" t="s">
        <v>305</v>
      </c>
      <c r="B113" s="94" t="s">
        <v>117</v>
      </c>
      <c r="C113" s="95" t="s">
        <v>335</v>
      </c>
      <c r="D113" s="68">
        <v>0</v>
      </c>
      <c r="E113" s="68">
        <v>0</v>
      </c>
      <c r="F113" s="68">
        <f t="shared" si="4"/>
        <v>0</v>
      </c>
      <c r="G113" s="80"/>
      <c r="H113" s="80"/>
      <c r="I113" s="80"/>
      <c r="J113" s="80"/>
    </row>
    <row r="114" spans="1:8" s="22" customFormat="1" ht="22.5" hidden="1">
      <c r="A114" s="105" t="s">
        <v>303</v>
      </c>
      <c r="B114" s="94" t="s">
        <v>117</v>
      </c>
      <c r="C114" s="95" t="s">
        <v>304</v>
      </c>
      <c r="D114" s="68">
        <v>0</v>
      </c>
      <c r="E114" s="68">
        <v>0</v>
      </c>
      <c r="F114" s="68">
        <f t="shared" si="4"/>
        <v>0</v>
      </c>
      <c r="H114" s="35"/>
    </row>
    <row r="115" spans="1:6" ht="12.75" hidden="1">
      <c r="A115" s="109" t="s">
        <v>414</v>
      </c>
      <c r="B115" s="95" t="s">
        <v>117</v>
      </c>
      <c r="C115" s="107" t="s">
        <v>335</v>
      </c>
      <c r="D115" s="108" t="s">
        <v>453</v>
      </c>
      <c r="E115" s="108" t="s">
        <v>453</v>
      </c>
      <c r="F115" s="68">
        <f t="shared" si="4"/>
        <v>0</v>
      </c>
    </row>
    <row r="116" spans="1:6" ht="22.5" hidden="1">
      <c r="A116" s="109" t="s">
        <v>303</v>
      </c>
      <c r="B116" s="95" t="s">
        <v>117</v>
      </c>
      <c r="C116" s="107" t="s">
        <v>304</v>
      </c>
      <c r="D116" s="108" t="s">
        <v>453</v>
      </c>
      <c r="E116" s="108" t="s">
        <v>453</v>
      </c>
      <c r="F116" s="68">
        <f t="shared" si="4"/>
        <v>0</v>
      </c>
    </row>
    <row r="117" spans="1:6" ht="0.75" customHeight="1" hidden="1">
      <c r="A117" s="125" t="s">
        <v>589</v>
      </c>
      <c r="B117" s="100" t="s">
        <v>117</v>
      </c>
      <c r="C117" s="126" t="s">
        <v>591</v>
      </c>
      <c r="D117" s="127">
        <f>D118</f>
        <v>0</v>
      </c>
      <c r="E117" s="127">
        <f>E118</f>
        <v>0</v>
      </c>
      <c r="F117" s="128">
        <f t="shared" si="4"/>
        <v>0</v>
      </c>
    </row>
    <row r="118" spans="1:6" ht="22.5" hidden="1">
      <c r="A118" s="109" t="s">
        <v>590</v>
      </c>
      <c r="B118" s="95" t="s">
        <v>117</v>
      </c>
      <c r="C118" s="107" t="s">
        <v>592</v>
      </c>
      <c r="D118" s="123">
        <v>0</v>
      </c>
      <c r="E118" s="123">
        <v>0</v>
      </c>
      <c r="F118" s="124">
        <f t="shared" si="4"/>
        <v>0</v>
      </c>
    </row>
    <row r="119" spans="1:6" ht="32.25" hidden="1">
      <c r="A119" s="121" t="s">
        <v>547</v>
      </c>
      <c r="B119" s="94" t="s">
        <v>117</v>
      </c>
      <c r="C119" s="95" t="s">
        <v>545</v>
      </c>
      <c r="D119" s="68">
        <f>D120</f>
        <v>0</v>
      </c>
      <c r="E119" s="68">
        <f>E120</f>
        <v>0</v>
      </c>
      <c r="F119" s="68">
        <f t="shared" si="4"/>
        <v>0</v>
      </c>
    </row>
    <row r="120" spans="1:6" ht="12.75" customHeight="1" hidden="1">
      <c r="A120" s="120" t="s">
        <v>544</v>
      </c>
      <c r="B120" s="94" t="s">
        <v>117</v>
      </c>
      <c r="C120" s="95" t="s">
        <v>546</v>
      </c>
      <c r="D120" s="68">
        <v>0</v>
      </c>
      <c r="E120" s="68">
        <v>0</v>
      </c>
      <c r="F120" s="68">
        <f t="shared" si="4"/>
        <v>0</v>
      </c>
    </row>
    <row r="121" spans="1:6" ht="78.75" hidden="1">
      <c r="A121" s="120" t="s">
        <v>644</v>
      </c>
      <c r="B121" s="95" t="s">
        <v>117</v>
      </c>
      <c r="C121" s="133" t="s">
        <v>645</v>
      </c>
      <c r="D121" s="134">
        <f>D122</f>
        <v>0</v>
      </c>
      <c r="E121" s="134">
        <v>0</v>
      </c>
      <c r="F121" s="134">
        <f>D121-E121</f>
        <v>0</v>
      </c>
    </row>
    <row r="122" spans="1:6" ht="91.5" customHeight="1" hidden="1">
      <c r="A122" s="130" t="s">
        <v>647</v>
      </c>
      <c r="B122" s="95" t="s">
        <v>117</v>
      </c>
      <c r="C122" s="133" t="s">
        <v>646</v>
      </c>
      <c r="D122" s="134">
        <v>0</v>
      </c>
      <c r="E122" s="134">
        <v>0</v>
      </c>
      <c r="F122" s="134">
        <f>D122-E122</f>
        <v>0</v>
      </c>
    </row>
  </sheetData>
  <sheetProtection/>
  <mergeCells count="6">
    <mergeCell ref="A15:F15"/>
    <mergeCell ref="A17:A19"/>
    <mergeCell ref="B17:B19"/>
    <mergeCell ref="D17:D19"/>
    <mergeCell ref="E17:E19"/>
    <mergeCell ref="F17:F19"/>
  </mergeCell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portrait" paperSize="9" scale="9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N456"/>
  <sheetViews>
    <sheetView showGridLines="0" tabSelected="1" zoomScale="115" zoomScaleNormal="115" zoomScaleSheetLayoutView="100" zoomScalePageLayoutView="0" workbookViewId="0" topLeftCell="A1">
      <selection activeCell="A400" sqref="A400"/>
    </sheetView>
  </sheetViews>
  <sheetFormatPr defaultColWidth="9.00390625" defaultRowHeight="12.75"/>
  <cols>
    <col min="1" max="1" width="38.25390625" style="0" customWidth="1"/>
    <col min="2" max="2" width="4.625" style="0" customWidth="1"/>
    <col min="3" max="3" width="19.00390625" style="0" customWidth="1"/>
    <col min="4" max="4" width="6.125" style="0" customWidth="1"/>
    <col min="5" max="6" width="10.00390625" style="0" customWidth="1"/>
    <col min="7" max="7" width="10.875" style="0" customWidth="1"/>
    <col min="8" max="9" width="0.74609375" style="0" customWidth="1"/>
    <col min="10" max="10" width="11.75390625" style="0" bestFit="1" customWidth="1"/>
    <col min="11" max="11" width="12.75390625" style="0" bestFit="1" customWidth="1"/>
    <col min="12" max="12" width="15.875" style="0" customWidth="1"/>
  </cols>
  <sheetData>
    <row r="1" spans="1:9" ht="15">
      <c r="A1" s="54" t="s">
        <v>416</v>
      </c>
      <c r="B1" s="54"/>
      <c r="C1" s="54"/>
      <c r="D1" s="54"/>
      <c r="E1" s="54"/>
      <c r="F1" s="54"/>
      <c r="G1" s="34" t="s">
        <v>84</v>
      </c>
      <c r="H1" s="36"/>
      <c r="I1" s="36"/>
    </row>
    <row r="2" spans="1:9" ht="15">
      <c r="A2" s="36"/>
      <c r="B2" s="36"/>
      <c r="C2" s="36"/>
      <c r="D2" s="36"/>
      <c r="E2" s="36"/>
      <c r="F2" s="36"/>
      <c r="G2" s="36"/>
      <c r="H2" s="36"/>
      <c r="I2" s="36"/>
    </row>
    <row r="3" spans="1:9" ht="12.75" customHeight="1">
      <c r="A3" s="46"/>
      <c r="B3" s="43" t="s">
        <v>70</v>
      </c>
      <c r="C3" s="44" t="s">
        <v>69</v>
      </c>
      <c r="D3" s="154" t="s">
        <v>516</v>
      </c>
      <c r="E3" s="44" t="s">
        <v>82</v>
      </c>
      <c r="F3" s="45"/>
      <c r="G3" s="151" t="s">
        <v>75</v>
      </c>
      <c r="H3" s="36"/>
      <c r="I3" s="36"/>
    </row>
    <row r="4" spans="1:9" ht="12.75" customHeight="1">
      <c r="A4" s="70" t="s">
        <v>67</v>
      </c>
      <c r="B4" s="4" t="s">
        <v>71</v>
      </c>
      <c r="C4" s="39" t="s">
        <v>96</v>
      </c>
      <c r="D4" s="155"/>
      <c r="E4" s="39" t="s">
        <v>83</v>
      </c>
      <c r="F4" s="38" t="s">
        <v>77</v>
      </c>
      <c r="G4" s="152"/>
      <c r="H4" s="36"/>
      <c r="I4" s="36"/>
    </row>
    <row r="5" spans="1:9" ht="45.75" customHeight="1">
      <c r="A5" s="47"/>
      <c r="B5" s="4" t="s">
        <v>72</v>
      </c>
      <c r="C5" s="37" t="s">
        <v>97</v>
      </c>
      <c r="D5" s="156"/>
      <c r="E5" s="37" t="s">
        <v>65</v>
      </c>
      <c r="F5" s="40"/>
      <c r="G5" s="153"/>
      <c r="H5" s="36"/>
      <c r="I5" s="36"/>
    </row>
    <row r="6" spans="1:9" ht="13.5" thickBot="1">
      <c r="A6" s="48">
        <v>1</v>
      </c>
      <c r="B6" s="6">
        <v>2</v>
      </c>
      <c r="C6" s="41">
        <v>3</v>
      </c>
      <c r="D6" s="41">
        <v>4</v>
      </c>
      <c r="E6" s="42" t="s">
        <v>64</v>
      </c>
      <c r="F6" s="42" t="s">
        <v>68</v>
      </c>
      <c r="G6" s="42" t="s">
        <v>517</v>
      </c>
      <c r="H6" s="49"/>
      <c r="I6" s="28"/>
    </row>
    <row r="7" spans="1:7" s="35" customFormat="1" ht="12.75">
      <c r="A7" s="77" t="s">
        <v>102</v>
      </c>
      <c r="B7" s="78">
        <v>200</v>
      </c>
      <c r="C7" s="90" t="s">
        <v>119</v>
      </c>
      <c r="D7" s="90"/>
      <c r="E7" s="79">
        <f>E8+E90+E107+E161+E291+E416+E423+E113</f>
        <v>32535075.68</v>
      </c>
      <c r="F7" s="79">
        <f>F8+F90+F107+F161+F291+F416+F423+F113</f>
        <v>20130314.21</v>
      </c>
      <c r="G7" s="79">
        <f aca="true" t="shared" si="0" ref="G7:G26">E7-F7</f>
        <v>12404761.469999999</v>
      </c>
    </row>
    <row r="8" spans="1:7" s="80" customFormat="1" ht="13.5" customHeight="1">
      <c r="A8" s="111" t="s">
        <v>120</v>
      </c>
      <c r="B8" s="91" t="s">
        <v>116</v>
      </c>
      <c r="C8" s="90" t="s">
        <v>121</v>
      </c>
      <c r="D8" s="90"/>
      <c r="E8" s="82">
        <f>E19+E63+E87+E82</f>
        <v>3624200</v>
      </c>
      <c r="F8" s="82">
        <f>F19+F63+F87+F82</f>
        <v>1779085.4400000002</v>
      </c>
      <c r="G8" s="82">
        <f t="shared" si="0"/>
        <v>1845114.5599999998</v>
      </c>
    </row>
    <row r="9" spans="1:7" s="80" customFormat="1" ht="56.25" hidden="1">
      <c r="A9" s="112" t="s">
        <v>122</v>
      </c>
      <c r="B9" s="96" t="s">
        <v>116</v>
      </c>
      <c r="C9" s="97" t="s">
        <v>123</v>
      </c>
      <c r="D9" s="97"/>
      <c r="E9" s="98">
        <f>E10</f>
        <v>0</v>
      </c>
      <c r="F9" s="98">
        <f>F10</f>
        <v>0</v>
      </c>
      <c r="G9" s="98">
        <f t="shared" si="0"/>
        <v>0</v>
      </c>
    </row>
    <row r="10" spans="1:7" s="80" customFormat="1" ht="12.75" hidden="1">
      <c r="A10" s="111" t="s">
        <v>124</v>
      </c>
      <c r="B10" s="91" t="s">
        <v>116</v>
      </c>
      <c r="C10" s="90" t="s">
        <v>125</v>
      </c>
      <c r="D10" s="90"/>
      <c r="E10" s="82">
        <v>0</v>
      </c>
      <c r="F10" s="82">
        <v>0</v>
      </c>
      <c r="G10" s="82">
        <f t="shared" si="0"/>
        <v>0</v>
      </c>
    </row>
    <row r="11" spans="1:7" s="80" customFormat="1" ht="12.75" hidden="1">
      <c r="A11" s="111" t="s">
        <v>126</v>
      </c>
      <c r="B11" s="91" t="s">
        <v>116</v>
      </c>
      <c r="C11" s="90" t="s">
        <v>127</v>
      </c>
      <c r="D11" s="90"/>
      <c r="E11" s="82">
        <v>0</v>
      </c>
      <c r="F11" s="82">
        <v>0</v>
      </c>
      <c r="G11" s="82">
        <f t="shared" si="0"/>
        <v>0</v>
      </c>
    </row>
    <row r="12" spans="1:7" s="80" customFormat="1" ht="12.75" hidden="1">
      <c r="A12" s="111" t="s">
        <v>128</v>
      </c>
      <c r="B12" s="91" t="s">
        <v>116</v>
      </c>
      <c r="C12" s="90" t="s">
        <v>129</v>
      </c>
      <c r="D12" s="90"/>
      <c r="E12" s="82">
        <v>0</v>
      </c>
      <c r="F12" s="82">
        <v>0</v>
      </c>
      <c r="G12" s="82">
        <f t="shared" si="0"/>
        <v>0</v>
      </c>
    </row>
    <row r="13" spans="1:7" s="80" customFormat="1" ht="22.5" hidden="1">
      <c r="A13" s="111" t="s">
        <v>130</v>
      </c>
      <c r="B13" s="91" t="s">
        <v>116</v>
      </c>
      <c r="C13" s="90" t="s">
        <v>131</v>
      </c>
      <c r="D13" s="90"/>
      <c r="E13" s="82">
        <v>0</v>
      </c>
      <c r="F13" s="82">
        <v>0</v>
      </c>
      <c r="G13" s="82">
        <f t="shared" si="0"/>
        <v>0</v>
      </c>
    </row>
    <row r="14" spans="1:7" s="80" customFormat="1" ht="12.75" hidden="1">
      <c r="A14" s="111" t="s">
        <v>132</v>
      </c>
      <c r="B14" s="91" t="s">
        <v>116</v>
      </c>
      <c r="C14" s="90" t="s">
        <v>133</v>
      </c>
      <c r="D14" s="90"/>
      <c r="E14" s="82">
        <v>0</v>
      </c>
      <c r="F14" s="82">
        <v>0</v>
      </c>
      <c r="G14" s="82">
        <f t="shared" si="0"/>
        <v>0</v>
      </c>
    </row>
    <row r="15" spans="1:7" s="80" customFormat="1" ht="45" customHeight="1" hidden="1">
      <c r="A15" s="112" t="s">
        <v>457</v>
      </c>
      <c r="B15" s="96" t="s">
        <v>116</v>
      </c>
      <c r="C15" s="97" t="s">
        <v>123</v>
      </c>
      <c r="D15" s="97"/>
      <c r="E15" s="98">
        <v>0</v>
      </c>
      <c r="F15" s="98">
        <v>0</v>
      </c>
      <c r="G15" s="98">
        <f>E15-F15</f>
        <v>0</v>
      </c>
    </row>
    <row r="16" spans="1:7" s="80" customFormat="1" ht="12.75" hidden="1">
      <c r="A16" s="111" t="s">
        <v>454</v>
      </c>
      <c r="B16" s="91" t="s">
        <v>116</v>
      </c>
      <c r="C16" s="90" t="s">
        <v>458</v>
      </c>
      <c r="D16" s="90"/>
      <c r="E16" s="82">
        <f>E15</f>
        <v>0</v>
      </c>
      <c r="F16" s="98">
        <v>0</v>
      </c>
      <c r="G16" s="98">
        <f>E16-F16</f>
        <v>0</v>
      </c>
    </row>
    <row r="17" spans="1:7" s="80" customFormat="1" ht="12.75" hidden="1">
      <c r="A17" s="111" t="s">
        <v>455</v>
      </c>
      <c r="B17" s="91" t="s">
        <v>116</v>
      </c>
      <c r="C17" s="90" t="s">
        <v>459</v>
      </c>
      <c r="D17" s="90"/>
      <c r="E17" s="82">
        <f>E15</f>
        <v>0</v>
      </c>
      <c r="F17" s="98">
        <v>0</v>
      </c>
      <c r="G17" s="98">
        <f>E17-F17</f>
        <v>0</v>
      </c>
    </row>
    <row r="18" spans="1:7" s="80" customFormat="1" ht="22.5" hidden="1">
      <c r="A18" s="111" t="s">
        <v>456</v>
      </c>
      <c r="B18" s="91" t="s">
        <v>116</v>
      </c>
      <c r="C18" s="90" t="s">
        <v>460</v>
      </c>
      <c r="D18" s="90"/>
      <c r="E18" s="82">
        <f>E15</f>
        <v>0</v>
      </c>
      <c r="F18" s="98">
        <v>0</v>
      </c>
      <c r="G18" s="98">
        <f>E18-F18</f>
        <v>0</v>
      </c>
    </row>
    <row r="19" spans="1:7" s="80" customFormat="1" ht="45" customHeight="1">
      <c r="A19" s="112" t="s">
        <v>134</v>
      </c>
      <c r="B19" s="96" t="s">
        <v>116</v>
      </c>
      <c r="C19" s="97" t="s">
        <v>135</v>
      </c>
      <c r="D19" s="97"/>
      <c r="E19" s="98">
        <f>E20+E39+E46</f>
        <v>3583000</v>
      </c>
      <c r="F19" s="98">
        <f>F20+F39+F46</f>
        <v>1779085.4400000002</v>
      </c>
      <c r="G19" s="98">
        <f t="shared" si="0"/>
        <v>1803914.5599999998</v>
      </c>
    </row>
    <row r="20" spans="1:7" s="80" customFormat="1" ht="12.75">
      <c r="A20" s="112" t="s">
        <v>136</v>
      </c>
      <c r="B20" s="96" t="s">
        <v>116</v>
      </c>
      <c r="C20" s="97" t="s">
        <v>137</v>
      </c>
      <c r="D20" s="97"/>
      <c r="E20" s="98">
        <f>E24+E25+E26+E28+E29+E30+E31+E32+E34+E37+E38+E35+E33</f>
        <v>3131000</v>
      </c>
      <c r="F20" s="98">
        <f>F24+F25+F26+F28+F29+F30+F31+F32+F33+F34+F35+F37+F38</f>
        <v>1543968.35</v>
      </c>
      <c r="G20" s="98">
        <f t="shared" si="0"/>
        <v>1587031.65</v>
      </c>
    </row>
    <row r="21" spans="1:7" s="80" customFormat="1" ht="12.75">
      <c r="A21" s="111" t="s">
        <v>138</v>
      </c>
      <c r="B21" s="91" t="s">
        <v>116</v>
      </c>
      <c r="C21" s="90" t="s">
        <v>464</v>
      </c>
      <c r="D21" s="90"/>
      <c r="E21" s="82">
        <f>E23</f>
        <v>2181000</v>
      </c>
      <c r="F21" s="82">
        <f>F23</f>
        <v>989964.24</v>
      </c>
      <c r="G21" s="82">
        <f t="shared" si="0"/>
        <v>1191035.76</v>
      </c>
    </row>
    <row r="22" spans="1:11" s="80" customFormat="1" ht="12.75">
      <c r="A22" s="111" t="s">
        <v>128</v>
      </c>
      <c r="B22" s="91" t="s">
        <v>116</v>
      </c>
      <c r="C22" s="90" t="s">
        <v>463</v>
      </c>
      <c r="D22" s="90"/>
      <c r="E22" s="82">
        <f>E23</f>
        <v>2181000</v>
      </c>
      <c r="F22" s="82">
        <f>F23</f>
        <v>989964.24</v>
      </c>
      <c r="G22" s="82">
        <f t="shared" si="0"/>
        <v>1191035.76</v>
      </c>
      <c r="K22" s="129"/>
    </row>
    <row r="23" spans="1:11" s="80" customFormat="1" ht="22.5">
      <c r="A23" s="111" t="s">
        <v>130</v>
      </c>
      <c r="B23" s="91" t="s">
        <v>116</v>
      </c>
      <c r="C23" s="90" t="s">
        <v>462</v>
      </c>
      <c r="D23" s="90"/>
      <c r="E23" s="82">
        <f>E26+E25+E24</f>
        <v>2181000</v>
      </c>
      <c r="F23" s="82">
        <f>F24+F25+F26</f>
        <v>989964.24</v>
      </c>
      <c r="G23" s="82">
        <f t="shared" si="0"/>
        <v>1191035.76</v>
      </c>
      <c r="K23" s="129"/>
    </row>
    <row r="24" spans="1:11" s="80" customFormat="1" ht="12.75">
      <c r="A24" s="111" t="s">
        <v>139</v>
      </c>
      <c r="B24" s="91" t="s">
        <v>116</v>
      </c>
      <c r="C24" s="90" t="s">
        <v>461</v>
      </c>
      <c r="D24" s="90"/>
      <c r="E24" s="82">
        <v>1733000</v>
      </c>
      <c r="F24" s="102">
        <v>765366.57</v>
      </c>
      <c r="G24" s="82">
        <f t="shared" si="0"/>
        <v>967633.43</v>
      </c>
      <c r="K24" s="129"/>
    </row>
    <row r="25" spans="1:11" s="80" customFormat="1" ht="12.75">
      <c r="A25" s="111" t="s">
        <v>132</v>
      </c>
      <c r="B25" s="91" t="s">
        <v>116</v>
      </c>
      <c r="C25" s="90" t="s">
        <v>465</v>
      </c>
      <c r="D25" s="90"/>
      <c r="E25" s="82">
        <v>0</v>
      </c>
      <c r="F25" s="82">
        <v>0</v>
      </c>
      <c r="G25" s="82">
        <f t="shared" si="0"/>
        <v>0</v>
      </c>
      <c r="K25" s="129"/>
    </row>
    <row r="26" spans="1:11" s="80" customFormat="1" ht="14.25" customHeight="1">
      <c r="A26" s="111" t="s">
        <v>140</v>
      </c>
      <c r="B26" s="91" t="s">
        <v>116</v>
      </c>
      <c r="C26" s="90" t="s">
        <v>466</v>
      </c>
      <c r="D26" s="90"/>
      <c r="E26" s="82">
        <v>448000</v>
      </c>
      <c r="F26" s="82">
        <v>224597.67</v>
      </c>
      <c r="G26" s="82">
        <f t="shared" si="0"/>
        <v>223402.33</v>
      </c>
      <c r="K26" s="129"/>
    </row>
    <row r="27" spans="1:11" s="80" customFormat="1" ht="12.75">
      <c r="A27" s="111" t="s">
        <v>141</v>
      </c>
      <c r="B27" s="91" t="s">
        <v>116</v>
      </c>
      <c r="C27" s="90" t="s">
        <v>467</v>
      </c>
      <c r="D27" s="90"/>
      <c r="E27" s="82">
        <f>E28+E29+E30+E31+E32</f>
        <v>590000</v>
      </c>
      <c r="F27" s="82">
        <f>F28+F29+F30+F31+F32</f>
        <v>391808.74</v>
      </c>
      <c r="G27" s="82">
        <f>G28+G29+G30+G31+G33+G32</f>
        <v>200939.25999999998</v>
      </c>
      <c r="K27" s="129"/>
    </row>
    <row r="28" spans="1:11" s="80" customFormat="1" ht="12.75">
      <c r="A28" s="111" t="s">
        <v>142</v>
      </c>
      <c r="B28" s="91" t="s">
        <v>116</v>
      </c>
      <c r="C28" s="90" t="s">
        <v>468</v>
      </c>
      <c r="D28" s="90"/>
      <c r="E28" s="82">
        <v>80000</v>
      </c>
      <c r="F28" s="82">
        <v>33060.52</v>
      </c>
      <c r="G28" s="82">
        <f aca="true" t="shared" si="1" ref="G28:G94">E28-F28</f>
        <v>46939.48</v>
      </c>
      <c r="K28" s="129"/>
    </row>
    <row r="29" spans="1:11" s="80" customFormat="1" ht="12.75">
      <c r="A29" s="111" t="s">
        <v>143</v>
      </c>
      <c r="B29" s="91" t="s">
        <v>116</v>
      </c>
      <c r="C29" s="90" t="s">
        <v>469</v>
      </c>
      <c r="D29" s="90"/>
      <c r="E29" s="82">
        <v>0</v>
      </c>
      <c r="F29" s="82">
        <v>0</v>
      </c>
      <c r="G29" s="82">
        <f t="shared" si="1"/>
        <v>0</v>
      </c>
      <c r="K29" s="129"/>
    </row>
    <row r="30" spans="1:11" s="80" customFormat="1" ht="12.75">
      <c r="A30" s="111" t="s">
        <v>144</v>
      </c>
      <c r="B30" s="91" t="s">
        <v>116</v>
      </c>
      <c r="C30" s="90" t="s">
        <v>470</v>
      </c>
      <c r="D30" s="90"/>
      <c r="E30" s="82">
        <v>110000</v>
      </c>
      <c r="F30" s="82">
        <v>79231.44</v>
      </c>
      <c r="G30" s="82">
        <f t="shared" si="1"/>
        <v>30768.559999999998</v>
      </c>
      <c r="K30" s="129"/>
    </row>
    <row r="31" spans="1:11" s="80" customFormat="1" ht="12" customHeight="1">
      <c r="A31" s="111" t="s">
        <v>415</v>
      </c>
      <c r="B31" s="91" t="s">
        <v>116</v>
      </c>
      <c r="C31" s="90" t="s">
        <v>471</v>
      </c>
      <c r="D31" s="90"/>
      <c r="E31" s="82">
        <v>150000</v>
      </c>
      <c r="F31" s="82">
        <v>67104.8</v>
      </c>
      <c r="G31" s="82">
        <f t="shared" si="1"/>
        <v>82895.2</v>
      </c>
      <c r="K31" s="129"/>
    </row>
    <row r="32" spans="1:11" s="80" customFormat="1" ht="12.75">
      <c r="A32" s="111" t="s">
        <v>146</v>
      </c>
      <c r="B32" s="91" t="s">
        <v>116</v>
      </c>
      <c r="C32" s="90" t="s">
        <v>472</v>
      </c>
      <c r="D32" s="90"/>
      <c r="E32" s="82">
        <v>250000</v>
      </c>
      <c r="F32" s="82">
        <v>212411.98</v>
      </c>
      <c r="G32" s="82">
        <f t="shared" si="1"/>
        <v>37588.01999999999</v>
      </c>
      <c r="K32" s="129"/>
    </row>
    <row r="33" spans="1:11" s="80" customFormat="1" ht="12.75">
      <c r="A33" s="111" t="s">
        <v>147</v>
      </c>
      <c r="B33" s="91" t="s">
        <v>116</v>
      </c>
      <c r="C33" s="90" t="s">
        <v>620</v>
      </c>
      <c r="D33" s="90"/>
      <c r="E33" s="82">
        <v>10000</v>
      </c>
      <c r="F33" s="82">
        <v>7252</v>
      </c>
      <c r="G33" s="82">
        <f>E33-F33</f>
        <v>2748</v>
      </c>
      <c r="K33" s="129"/>
    </row>
    <row r="34" spans="1:11" s="80" customFormat="1" ht="12.75">
      <c r="A34" s="111" t="s">
        <v>147</v>
      </c>
      <c r="B34" s="91" t="s">
        <v>116</v>
      </c>
      <c r="C34" s="90" t="s">
        <v>476</v>
      </c>
      <c r="D34" s="90"/>
      <c r="E34" s="82">
        <v>60000</v>
      </c>
      <c r="F34" s="82">
        <v>0</v>
      </c>
      <c r="G34" s="82">
        <f t="shared" si="1"/>
        <v>60000</v>
      </c>
      <c r="K34" s="129"/>
    </row>
    <row r="35" spans="1:12" s="80" customFormat="1" ht="12.75">
      <c r="A35" s="111" t="s">
        <v>306</v>
      </c>
      <c r="B35" s="91" t="s">
        <v>116</v>
      </c>
      <c r="C35" s="90" t="s">
        <v>477</v>
      </c>
      <c r="D35" s="90"/>
      <c r="E35" s="82">
        <v>15000</v>
      </c>
      <c r="F35" s="82">
        <v>2113.5</v>
      </c>
      <c r="G35" s="82">
        <f t="shared" si="1"/>
        <v>12886.5</v>
      </c>
      <c r="J35" s="136"/>
      <c r="K35" s="136"/>
      <c r="L35" s="136"/>
    </row>
    <row r="36" spans="1:11" s="80" customFormat="1" ht="12.75">
      <c r="A36" s="111" t="s">
        <v>148</v>
      </c>
      <c r="B36" s="91" t="s">
        <v>116</v>
      </c>
      <c r="C36" s="90" t="s">
        <v>473</v>
      </c>
      <c r="D36" s="90"/>
      <c r="E36" s="82">
        <f>E37+E38</f>
        <v>275000</v>
      </c>
      <c r="F36" s="82">
        <f>F37+F38</f>
        <v>152829.87</v>
      </c>
      <c r="G36" s="82">
        <f t="shared" si="1"/>
        <v>122170.13</v>
      </c>
      <c r="K36" s="129"/>
    </row>
    <row r="37" spans="1:11" s="80" customFormat="1" ht="15" customHeight="1">
      <c r="A37" s="111" t="s">
        <v>149</v>
      </c>
      <c r="B37" s="91" t="s">
        <v>116</v>
      </c>
      <c r="C37" s="90" t="s">
        <v>474</v>
      </c>
      <c r="D37" s="90"/>
      <c r="E37" s="82">
        <v>50000</v>
      </c>
      <c r="F37" s="82">
        <v>14226</v>
      </c>
      <c r="G37" s="82">
        <f t="shared" si="1"/>
        <v>35774</v>
      </c>
      <c r="K37" s="129"/>
    </row>
    <row r="38" spans="1:11" s="80" customFormat="1" ht="13.5" customHeight="1">
      <c r="A38" s="111" t="s">
        <v>150</v>
      </c>
      <c r="B38" s="91" t="s">
        <v>116</v>
      </c>
      <c r="C38" s="90" t="s">
        <v>475</v>
      </c>
      <c r="D38" s="90"/>
      <c r="E38" s="82">
        <v>225000</v>
      </c>
      <c r="F38" s="82">
        <v>138603.87</v>
      </c>
      <c r="G38" s="82">
        <f t="shared" si="1"/>
        <v>86396.13</v>
      </c>
      <c r="K38" s="129"/>
    </row>
    <row r="39" spans="1:11" s="80" customFormat="1" ht="12.75">
      <c r="A39" s="112" t="s">
        <v>151</v>
      </c>
      <c r="B39" s="96" t="s">
        <v>116</v>
      </c>
      <c r="C39" s="97" t="s">
        <v>152</v>
      </c>
      <c r="D39" s="97"/>
      <c r="E39" s="98">
        <f>E42</f>
        <v>452000</v>
      </c>
      <c r="F39" s="98">
        <f>F42</f>
        <v>235117.09000000003</v>
      </c>
      <c r="G39" s="98">
        <f t="shared" si="1"/>
        <v>216882.90999999997</v>
      </c>
      <c r="K39" s="129"/>
    </row>
    <row r="40" spans="1:11" s="80" customFormat="1" ht="12.75">
      <c r="A40" s="111" t="s">
        <v>153</v>
      </c>
      <c r="B40" s="91" t="s">
        <v>116</v>
      </c>
      <c r="C40" s="90" t="s">
        <v>478</v>
      </c>
      <c r="D40" s="90"/>
      <c r="E40" s="82">
        <f>E42</f>
        <v>452000</v>
      </c>
      <c r="F40" s="82">
        <f>F42</f>
        <v>235117.09000000003</v>
      </c>
      <c r="G40" s="82">
        <f t="shared" si="1"/>
        <v>216882.90999999997</v>
      </c>
      <c r="J40" s="135"/>
      <c r="K40" s="129"/>
    </row>
    <row r="41" spans="1:7" s="80" customFormat="1" ht="12.75">
      <c r="A41" s="111" t="s">
        <v>128</v>
      </c>
      <c r="B41" s="91" t="s">
        <v>116</v>
      </c>
      <c r="C41" s="90" t="s">
        <v>479</v>
      </c>
      <c r="D41" s="90"/>
      <c r="E41" s="82">
        <f>E42</f>
        <v>452000</v>
      </c>
      <c r="F41" s="82">
        <f>F42</f>
        <v>235117.09000000003</v>
      </c>
      <c r="G41" s="82">
        <f t="shared" si="1"/>
        <v>216882.90999999997</v>
      </c>
    </row>
    <row r="42" spans="1:11" s="80" customFormat="1" ht="22.5">
      <c r="A42" s="111" t="s">
        <v>130</v>
      </c>
      <c r="B42" s="91" t="s">
        <v>116</v>
      </c>
      <c r="C42" s="90" t="s">
        <v>480</v>
      </c>
      <c r="D42" s="90"/>
      <c r="E42" s="82">
        <f>E43+E44+E45</f>
        <v>452000</v>
      </c>
      <c r="F42" s="82">
        <f>F43+F44+F45</f>
        <v>235117.09000000003</v>
      </c>
      <c r="G42" s="82">
        <f t="shared" si="1"/>
        <v>216882.90999999997</v>
      </c>
      <c r="K42" s="129"/>
    </row>
    <row r="43" spans="1:7" s="80" customFormat="1" ht="12.75">
      <c r="A43" s="111" t="s">
        <v>139</v>
      </c>
      <c r="B43" s="91" t="s">
        <v>116</v>
      </c>
      <c r="C43" s="90" t="s">
        <v>481</v>
      </c>
      <c r="D43" s="90"/>
      <c r="E43" s="82">
        <v>345000</v>
      </c>
      <c r="F43" s="82">
        <v>181509.29</v>
      </c>
      <c r="G43" s="82">
        <f t="shared" si="1"/>
        <v>163490.71</v>
      </c>
    </row>
    <row r="44" spans="1:7" s="80" customFormat="1" ht="12.75" hidden="1">
      <c r="A44" s="111" t="s">
        <v>132</v>
      </c>
      <c r="B44" s="91" t="s">
        <v>116</v>
      </c>
      <c r="C44" s="90" t="s">
        <v>154</v>
      </c>
      <c r="D44" s="90"/>
      <c r="E44" s="82">
        <v>0</v>
      </c>
      <c r="F44" s="82">
        <v>0</v>
      </c>
      <c r="G44" s="82">
        <f t="shared" si="1"/>
        <v>0</v>
      </c>
    </row>
    <row r="45" spans="1:7" s="80" customFormat="1" ht="12" customHeight="1">
      <c r="A45" s="111" t="s">
        <v>140</v>
      </c>
      <c r="B45" s="91" t="s">
        <v>116</v>
      </c>
      <c r="C45" s="90" t="s">
        <v>482</v>
      </c>
      <c r="D45" s="90"/>
      <c r="E45" s="82">
        <v>107000</v>
      </c>
      <c r="F45" s="82">
        <v>53607.8</v>
      </c>
      <c r="G45" s="82">
        <f t="shared" si="1"/>
        <v>53392.2</v>
      </c>
    </row>
    <row r="46" spans="1:7" s="80" customFormat="1" ht="12.75" hidden="1">
      <c r="A46" s="112" t="s">
        <v>260</v>
      </c>
      <c r="B46" s="96" t="s">
        <v>116</v>
      </c>
      <c r="C46" s="97" t="s">
        <v>261</v>
      </c>
      <c r="D46" s="97"/>
      <c r="E46" s="98">
        <f>E48+E52+E55</f>
        <v>0</v>
      </c>
      <c r="F46" s="98">
        <f>F48+F52+F55</f>
        <v>0</v>
      </c>
      <c r="G46" s="98">
        <f t="shared" si="1"/>
        <v>0</v>
      </c>
    </row>
    <row r="47" spans="1:7" s="80" customFormat="1" ht="12.75" hidden="1">
      <c r="A47" s="111" t="s">
        <v>128</v>
      </c>
      <c r="B47" s="91" t="s">
        <v>116</v>
      </c>
      <c r="C47" s="90" t="s">
        <v>262</v>
      </c>
      <c r="D47" s="90"/>
      <c r="E47" s="82">
        <f>E46-E55</f>
        <v>0</v>
      </c>
      <c r="F47" s="82">
        <f>F46-F55</f>
        <v>0</v>
      </c>
      <c r="G47" s="82">
        <f t="shared" si="1"/>
        <v>0</v>
      </c>
    </row>
    <row r="48" spans="1:7" s="80" customFormat="1" ht="22.5" hidden="1">
      <c r="A48" s="111" t="s">
        <v>130</v>
      </c>
      <c r="B48" s="91" t="s">
        <v>116</v>
      </c>
      <c r="C48" s="90" t="s">
        <v>263</v>
      </c>
      <c r="D48" s="90"/>
      <c r="E48" s="82">
        <f>E49+E50+E51</f>
        <v>0</v>
      </c>
      <c r="F48" s="82">
        <f>F49+F50+F51</f>
        <v>0</v>
      </c>
      <c r="G48" s="82">
        <f t="shared" si="1"/>
        <v>0</v>
      </c>
    </row>
    <row r="49" spans="1:7" s="80" customFormat="1" ht="12.75" hidden="1">
      <c r="A49" s="111" t="s">
        <v>139</v>
      </c>
      <c r="B49" s="91" t="s">
        <v>116</v>
      </c>
      <c r="C49" s="90" t="s">
        <v>264</v>
      </c>
      <c r="D49" s="90"/>
      <c r="E49" s="82">
        <v>0</v>
      </c>
      <c r="F49" s="82">
        <v>0</v>
      </c>
      <c r="G49" s="82">
        <f t="shared" si="1"/>
        <v>0</v>
      </c>
    </row>
    <row r="50" spans="1:7" s="80" customFormat="1" ht="12.75" hidden="1">
      <c r="A50" s="111" t="s">
        <v>132</v>
      </c>
      <c r="B50" s="91" t="s">
        <v>116</v>
      </c>
      <c r="C50" s="90" t="s">
        <v>265</v>
      </c>
      <c r="D50" s="90"/>
      <c r="E50" s="82">
        <v>0</v>
      </c>
      <c r="F50" s="82">
        <v>0</v>
      </c>
      <c r="G50" s="82">
        <f t="shared" si="1"/>
        <v>0</v>
      </c>
    </row>
    <row r="51" spans="1:7" s="80" customFormat="1" ht="18" customHeight="1" hidden="1">
      <c r="A51" s="111" t="s">
        <v>140</v>
      </c>
      <c r="B51" s="91" t="s">
        <v>116</v>
      </c>
      <c r="C51" s="90" t="s">
        <v>266</v>
      </c>
      <c r="D51" s="90"/>
      <c r="E51" s="82">
        <v>0</v>
      </c>
      <c r="F51" s="82">
        <v>0</v>
      </c>
      <c r="G51" s="82">
        <f t="shared" si="1"/>
        <v>0</v>
      </c>
    </row>
    <row r="52" spans="1:7" s="80" customFormat="1" ht="12.75" hidden="1">
      <c r="A52" s="111" t="s">
        <v>141</v>
      </c>
      <c r="B52" s="91" t="s">
        <v>116</v>
      </c>
      <c r="C52" s="90" t="s">
        <v>267</v>
      </c>
      <c r="D52" s="90"/>
      <c r="E52" s="82">
        <f>E53+E54</f>
        <v>0</v>
      </c>
      <c r="F52" s="82">
        <f>F53+F54</f>
        <v>0</v>
      </c>
      <c r="G52" s="82">
        <f t="shared" si="1"/>
        <v>0</v>
      </c>
    </row>
    <row r="53" spans="1:7" s="80" customFormat="1" ht="12.75" hidden="1">
      <c r="A53" s="111" t="s">
        <v>143</v>
      </c>
      <c r="B53" s="91" t="s">
        <v>116</v>
      </c>
      <c r="C53" s="90" t="s">
        <v>268</v>
      </c>
      <c r="D53" s="90"/>
      <c r="E53" s="82">
        <v>0</v>
      </c>
      <c r="F53" s="82">
        <v>0</v>
      </c>
      <c r="G53" s="82">
        <f t="shared" si="1"/>
        <v>0</v>
      </c>
    </row>
    <row r="54" spans="1:7" s="80" customFormat="1" ht="12.75" hidden="1">
      <c r="A54" s="111" t="s">
        <v>146</v>
      </c>
      <c r="B54" s="91" t="s">
        <v>116</v>
      </c>
      <c r="C54" s="90" t="s">
        <v>269</v>
      </c>
      <c r="D54" s="90"/>
      <c r="E54" s="82">
        <v>0</v>
      </c>
      <c r="F54" s="82">
        <v>0</v>
      </c>
      <c r="G54" s="82">
        <f t="shared" si="1"/>
        <v>0</v>
      </c>
    </row>
    <row r="55" spans="1:7" s="80" customFormat="1" ht="12.75" hidden="1">
      <c r="A55" s="111" t="s">
        <v>148</v>
      </c>
      <c r="B55" s="91" t="s">
        <v>116</v>
      </c>
      <c r="C55" s="90" t="s">
        <v>270</v>
      </c>
      <c r="D55" s="90"/>
      <c r="E55" s="82">
        <f>E56+E57</f>
        <v>0</v>
      </c>
      <c r="F55" s="82">
        <f>F56+F57</f>
        <v>0</v>
      </c>
      <c r="G55" s="82">
        <f t="shared" si="1"/>
        <v>0</v>
      </c>
    </row>
    <row r="56" spans="1:7" s="80" customFormat="1" ht="12.75" hidden="1">
      <c r="A56" s="111" t="s">
        <v>149</v>
      </c>
      <c r="B56" s="91" t="s">
        <v>116</v>
      </c>
      <c r="C56" s="90" t="s">
        <v>271</v>
      </c>
      <c r="D56" s="90"/>
      <c r="E56" s="82">
        <v>0</v>
      </c>
      <c r="F56" s="82">
        <v>0</v>
      </c>
      <c r="G56" s="82">
        <f t="shared" si="1"/>
        <v>0</v>
      </c>
    </row>
    <row r="57" spans="1:7" s="80" customFormat="1" ht="12.75" hidden="1">
      <c r="A57" s="111" t="s">
        <v>150</v>
      </c>
      <c r="B57" s="91" t="s">
        <v>116</v>
      </c>
      <c r="C57" s="90" t="s">
        <v>272</v>
      </c>
      <c r="D57" s="90"/>
      <c r="E57" s="82">
        <v>0</v>
      </c>
      <c r="F57" s="82">
        <v>0</v>
      </c>
      <c r="G57" s="82">
        <f t="shared" si="1"/>
        <v>0</v>
      </c>
    </row>
    <row r="58" spans="1:7" s="80" customFormat="1" ht="12.75" hidden="1">
      <c r="A58" s="112" t="s">
        <v>155</v>
      </c>
      <c r="B58" s="96" t="s">
        <v>116</v>
      </c>
      <c r="C58" s="97" t="s">
        <v>156</v>
      </c>
      <c r="D58" s="97"/>
      <c r="E58" s="98">
        <f>E62</f>
        <v>0</v>
      </c>
      <c r="F58" s="98">
        <v>0</v>
      </c>
      <c r="G58" s="98">
        <f t="shared" si="1"/>
        <v>0</v>
      </c>
    </row>
    <row r="59" spans="1:7" s="80" customFormat="1" ht="12.75" hidden="1">
      <c r="A59" s="111" t="s">
        <v>157</v>
      </c>
      <c r="B59" s="91" t="s">
        <v>116</v>
      </c>
      <c r="C59" s="90" t="s">
        <v>158</v>
      </c>
      <c r="D59" s="90"/>
      <c r="E59" s="82">
        <f>E62</f>
        <v>0</v>
      </c>
      <c r="F59" s="82">
        <f>F62</f>
        <v>0</v>
      </c>
      <c r="G59" s="82">
        <f t="shared" si="1"/>
        <v>0</v>
      </c>
    </row>
    <row r="60" spans="1:7" s="80" customFormat="1" ht="12.75" hidden="1">
      <c r="A60" s="111" t="s">
        <v>147</v>
      </c>
      <c r="B60" s="91" t="s">
        <v>116</v>
      </c>
      <c r="C60" s="90" t="s">
        <v>159</v>
      </c>
      <c r="D60" s="90"/>
      <c r="E60" s="82">
        <f>E62</f>
        <v>0</v>
      </c>
      <c r="F60" s="82">
        <f>F62</f>
        <v>0</v>
      </c>
      <c r="G60" s="82">
        <f t="shared" si="1"/>
        <v>0</v>
      </c>
    </row>
    <row r="61" spans="1:7" s="80" customFormat="1" ht="12.75" hidden="1">
      <c r="A61" s="111" t="s">
        <v>128</v>
      </c>
      <c r="B61" s="91" t="s">
        <v>116</v>
      </c>
      <c r="C61" s="90" t="s">
        <v>160</v>
      </c>
      <c r="D61" s="90"/>
      <c r="E61" s="82">
        <f>E62</f>
        <v>0</v>
      </c>
      <c r="F61" s="82">
        <f>F62</f>
        <v>0</v>
      </c>
      <c r="G61" s="82">
        <f t="shared" si="1"/>
        <v>0</v>
      </c>
    </row>
    <row r="62" spans="1:7" s="80" customFormat="1" ht="12.75" hidden="1">
      <c r="A62" s="111" t="s">
        <v>147</v>
      </c>
      <c r="B62" s="91" t="s">
        <v>116</v>
      </c>
      <c r="C62" s="90" t="s">
        <v>161</v>
      </c>
      <c r="D62" s="90"/>
      <c r="E62" s="82">
        <v>0</v>
      </c>
      <c r="F62" s="82">
        <v>0</v>
      </c>
      <c r="G62" s="82">
        <f t="shared" si="1"/>
        <v>0</v>
      </c>
    </row>
    <row r="63" spans="1:7" s="80" customFormat="1" ht="33.75">
      <c r="A63" s="112" t="s">
        <v>581</v>
      </c>
      <c r="B63" s="96" t="s">
        <v>116</v>
      </c>
      <c r="C63" s="97" t="s">
        <v>582</v>
      </c>
      <c r="D63" s="97"/>
      <c r="E63" s="98">
        <f>E66</f>
        <v>23000</v>
      </c>
      <c r="F63" s="98">
        <f>F66</f>
        <v>0</v>
      </c>
      <c r="G63" s="98">
        <f>E63-F63</f>
        <v>23000</v>
      </c>
    </row>
    <row r="64" spans="1:7" s="80" customFormat="1" ht="12.75">
      <c r="A64" s="111" t="s">
        <v>454</v>
      </c>
      <c r="B64" s="91" t="s">
        <v>116</v>
      </c>
      <c r="C64" s="90" t="s">
        <v>583</v>
      </c>
      <c r="D64" s="90"/>
      <c r="E64" s="82">
        <f>E66</f>
        <v>23000</v>
      </c>
      <c r="F64" s="82">
        <f>F66</f>
        <v>0</v>
      </c>
      <c r="G64" s="82">
        <f>E64-F64</f>
        <v>23000</v>
      </c>
    </row>
    <row r="65" spans="1:7" s="80" customFormat="1" ht="12.75">
      <c r="A65" s="111" t="s">
        <v>455</v>
      </c>
      <c r="B65" s="91" t="s">
        <v>116</v>
      </c>
      <c r="C65" s="90" t="s">
        <v>584</v>
      </c>
      <c r="D65" s="90"/>
      <c r="E65" s="82">
        <f>E66</f>
        <v>23000</v>
      </c>
      <c r="F65" s="82">
        <f>F66</f>
        <v>0</v>
      </c>
      <c r="G65" s="82">
        <f>E65-F65</f>
        <v>23000</v>
      </c>
    </row>
    <row r="66" spans="1:7" s="80" customFormat="1" ht="20.25" customHeight="1">
      <c r="A66" s="111" t="s">
        <v>456</v>
      </c>
      <c r="B66" s="91" t="s">
        <v>116</v>
      </c>
      <c r="C66" s="90" t="s">
        <v>585</v>
      </c>
      <c r="D66" s="90"/>
      <c r="E66" s="82">
        <v>23000</v>
      </c>
      <c r="F66" s="82">
        <v>0</v>
      </c>
      <c r="G66" s="82">
        <f>E66-F66</f>
        <v>23000</v>
      </c>
    </row>
    <row r="67" spans="1:7" s="80" customFormat="1" ht="12.75" hidden="1">
      <c r="A67" s="112" t="s">
        <v>306</v>
      </c>
      <c r="B67" s="96" t="s">
        <v>116</v>
      </c>
      <c r="C67" s="97" t="s">
        <v>401</v>
      </c>
      <c r="D67" s="97"/>
      <c r="E67" s="98">
        <f>E71</f>
        <v>0</v>
      </c>
      <c r="F67" s="98">
        <f>F71</f>
        <v>0</v>
      </c>
      <c r="G67" s="98">
        <f>E67-F67</f>
        <v>0</v>
      </c>
    </row>
    <row r="68" spans="1:7" s="80" customFormat="1" ht="12.75" hidden="1">
      <c r="A68" s="111" t="s">
        <v>565</v>
      </c>
      <c r="B68" s="91" t="s">
        <v>116</v>
      </c>
      <c r="C68" s="90" t="s">
        <v>387</v>
      </c>
      <c r="D68" s="90"/>
      <c r="E68" s="82">
        <f>E71</f>
        <v>0</v>
      </c>
      <c r="F68" s="82">
        <f>F71</f>
        <v>0</v>
      </c>
      <c r="G68" s="82">
        <f>G71</f>
        <v>0</v>
      </c>
    </row>
    <row r="69" spans="1:7" s="80" customFormat="1" ht="12.75" hidden="1">
      <c r="A69" s="111" t="s">
        <v>147</v>
      </c>
      <c r="B69" s="91" t="s">
        <v>116</v>
      </c>
      <c r="C69" s="90" t="s">
        <v>483</v>
      </c>
      <c r="D69" s="90"/>
      <c r="E69" s="82">
        <f>E71</f>
        <v>0</v>
      </c>
      <c r="F69" s="82">
        <f>F71</f>
        <v>0</v>
      </c>
      <c r="G69" s="82">
        <f>G71</f>
        <v>0</v>
      </c>
    </row>
    <row r="70" spans="1:7" s="80" customFormat="1" ht="12.75" hidden="1">
      <c r="A70" s="111" t="s">
        <v>128</v>
      </c>
      <c r="B70" s="91" t="s">
        <v>116</v>
      </c>
      <c r="C70" s="90" t="s">
        <v>484</v>
      </c>
      <c r="D70" s="90"/>
      <c r="E70" s="82">
        <f>E71</f>
        <v>0</v>
      </c>
      <c r="F70" s="82">
        <f>F71</f>
        <v>0</v>
      </c>
      <c r="G70" s="82">
        <f>G71</f>
        <v>0</v>
      </c>
    </row>
    <row r="71" spans="1:7" s="80" customFormat="1" ht="11.25" customHeight="1" hidden="1">
      <c r="A71" s="111" t="s">
        <v>147</v>
      </c>
      <c r="B71" s="91" t="s">
        <v>116</v>
      </c>
      <c r="C71" s="90" t="s">
        <v>485</v>
      </c>
      <c r="D71" s="90"/>
      <c r="E71" s="82">
        <v>0</v>
      </c>
      <c r="F71" s="82">
        <v>0</v>
      </c>
      <c r="G71" s="82">
        <f>E71-F71</f>
        <v>0</v>
      </c>
    </row>
    <row r="72" spans="1:7" s="80" customFormat="1" ht="12.75" hidden="1">
      <c r="A72" s="112" t="s">
        <v>306</v>
      </c>
      <c r="B72" s="96" t="s">
        <v>116</v>
      </c>
      <c r="C72" s="97" t="s">
        <v>407</v>
      </c>
      <c r="D72" s="97"/>
      <c r="E72" s="98">
        <f>E76</f>
        <v>0</v>
      </c>
      <c r="F72" s="98">
        <f>F76</f>
        <v>0</v>
      </c>
      <c r="G72" s="98">
        <f>E72-F72</f>
        <v>0</v>
      </c>
    </row>
    <row r="73" spans="1:7" s="80" customFormat="1" ht="12.75" hidden="1">
      <c r="A73" s="111" t="s">
        <v>157</v>
      </c>
      <c r="B73" s="91" t="s">
        <v>116</v>
      </c>
      <c r="C73" s="90" t="s">
        <v>408</v>
      </c>
      <c r="D73" s="90"/>
      <c r="E73" s="82">
        <f>E76</f>
        <v>0</v>
      </c>
      <c r="F73" s="82">
        <f>F76</f>
        <v>0</v>
      </c>
      <c r="G73" s="82">
        <f>G76</f>
        <v>0</v>
      </c>
    </row>
    <row r="74" spans="1:7" s="80" customFormat="1" ht="12.75" hidden="1">
      <c r="A74" s="111" t="s">
        <v>147</v>
      </c>
      <c r="B74" s="91" t="s">
        <v>116</v>
      </c>
      <c r="C74" s="90" t="s">
        <v>409</v>
      </c>
      <c r="D74" s="90"/>
      <c r="E74" s="82">
        <f>E76</f>
        <v>0</v>
      </c>
      <c r="F74" s="82">
        <f>F76</f>
        <v>0</v>
      </c>
      <c r="G74" s="82">
        <f>G76</f>
        <v>0</v>
      </c>
    </row>
    <row r="75" spans="1:7" s="80" customFormat="1" ht="12.75" hidden="1">
      <c r="A75" s="111" t="s">
        <v>128</v>
      </c>
      <c r="B75" s="91" t="s">
        <v>116</v>
      </c>
      <c r="C75" s="90" t="s">
        <v>410</v>
      </c>
      <c r="D75" s="90"/>
      <c r="E75" s="82">
        <f>E76</f>
        <v>0</v>
      </c>
      <c r="F75" s="82">
        <f>F76</f>
        <v>0</v>
      </c>
      <c r="G75" s="82">
        <f>G76</f>
        <v>0</v>
      </c>
    </row>
    <row r="76" spans="1:7" s="80" customFormat="1" ht="12.75" hidden="1">
      <c r="A76" s="111" t="s">
        <v>147</v>
      </c>
      <c r="B76" s="91" t="s">
        <v>116</v>
      </c>
      <c r="C76" s="90" t="s">
        <v>411</v>
      </c>
      <c r="D76" s="90"/>
      <c r="E76" s="82">
        <v>0</v>
      </c>
      <c r="F76" s="82">
        <v>0</v>
      </c>
      <c r="G76" s="82">
        <f>E76-F76</f>
        <v>0</v>
      </c>
    </row>
    <row r="77" spans="1:12" s="80" customFormat="1" ht="12.75" hidden="1">
      <c r="A77" s="112" t="s">
        <v>641</v>
      </c>
      <c r="B77" s="96" t="s">
        <v>116</v>
      </c>
      <c r="C77" s="97" t="s">
        <v>401</v>
      </c>
      <c r="D77" s="97"/>
      <c r="E77" s="98">
        <f>E81</f>
        <v>0</v>
      </c>
      <c r="F77" s="98">
        <f>F81</f>
        <v>0</v>
      </c>
      <c r="G77" s="98">
        <f>G89+G81</f>
        <v>200</v>
      </c>
      <c r="L77" s="129"/>
    </row>
    <row r="78" spans="1:12" s="80" customFormat="1" ht="12.75" hidden="1">
      <c r="A78" s="111" t="s">
        <v>566</v>
      </c>
      <c r="B78" s="91" t="s">
        <v>116</v>
      </c>
      <c r="C78" s="90" t="s">
        <v>387</v>
      </c>
      <c r="D78" s="90"/>
      <c r="E78" s="82">
        <f>E81</f>
        <v>0</v>
      </c>
      <c r="F78" s="82">
        <f>F81</f>
        <v>0</v>
      </c>
      <c r="G78" s="82">
        <f>G81</f>
        <v>0</v>
      </c>
      <c r="K78" s="136"/>
      <c r="L78" s="129"/>
    </row>
    <row r="79" spans="1:12" s="80" customFormat="1" ht="12.75" hidden="1">
      <c r="A79" s="111" t="s">
        <v>147</v>
      </c>
      <c r="B79" s="91" t="s">
        <v>116</v>
      </c>
      <c r="C79" s="90" t="s">
        <v>642</v>
      </c>
      <c r="D79" s="90"/>
      <c r="E79" s="82">
        <f>E81</f>
        <v>0</v>
      </c>
      <c r="F79" s="82">
        <f>F81</f>
        <v>0</v>
      </c>
      <c r="G79" s="82">
        <f>G81</f>
        <v>0</v>
      </c>
      <c r="L79" s="129"/>
    </row>
    <row r="80" spans="1:12" s="80" customFormat="1" ht="12.75" hidden="1">
      <c r="A80" s="111" t="s">
        <v>128</v>
      </c>
      <c r="B80" s="91" t="s">
        <v>116</v>
      </c>
      <c r="C80" s="90" t="s">
        <v>484</v>
      </c>
      <c r="D80" s="90"/>
      <c r="E80" s="82">
        <f>E81</f>
        <v>0</v>
      </c>
      <c r="F80" s="82">
        <f>F81</f>
        <v>0</v>
      </c>
      <c r="G80" s="82">
        <f>G81</f>
        <v>0</v>
      </c>
      <c r="L80" s="129"/>
    </row>
    <row r="81" spans="1:12" s="80" customFormat="1" ht="12.75" hidden="1">
      <c r="A81" s="111" t="s">
        <v>147</v>
      </c>
      <c r="B81" s="91" t="s">
        <v>116</v>
      </c>
      <c r="C81" s="90" t="s">
        <v>485</v>
      </c>
      <c r="D81" s="90"/>
      <c r="E81" s="82">
        <v>0</v>
      </c>
      <c r="F81" s="82">
        <v>0</v>
      </c>
      <c r="G81" s="82">
        <f aca="true" t="shared" si="2" ref="G81:G86">E81-F81</f>
        <v>0</v>
      </c>
      <c r="L81" s="129"/>
    </row>
    <row r="82" spans="1:12" s="80" customFormat="1" ht="12.75">
      <c r="A82" s="112" t="s">
        <v>641</v>
      </c>
      <c r="B82" s="96" t="s">
        <v>116</v>
      </c>
      <c r="C82" s="97" t="s">
        <v>401</v>
      </c>
      <c r="D82" s="97"/>
      <c r="E82" s="98">
        <f>E86</f>
        <v>18000</v>
      </c>
      <c r="F82" s="98">
        <f>F86</f>
        <v>0</v>
      </c>
      <c r="G82" s="98">
        <f t="shared" si="2"/>
        <v>18000</v>
      </c>
      <c r="L82" s="129"/>
    </row>
    <row r="83" spans="1:12" s="80" customFormat="1" ht="12.75">
      <c r="A83" s="111" t="s">
        <v>566</v>
      </c>
      <c r="B83" s="91" t="s">
        <v>116</v>
      </c>
      <c r="C83" s="90" t="s">
        <v>387</v>
      </c>
      <c r="D83" s="90"/>
      <c r="E83" s="82">
        <f>E86</f>
        <v>18000</v>
      </c>
      <c r="F83" s="82">
        <f>F86</f>
        <v>0</v>
      </c>
      <c r="G83" s="82">
        <f t="shared" si="2"/>
        <v>18000</v>
      </c>
      <c r="L83" s="129"/>
    </row>
    <row r="84" spans="1:12" s="80" customFormat="1" ht="12.75">
      <c r="A84" s="111" t="s">
        <v>147</v>
      </c>
      <c r="B84" s="91" t="s">
        <v>116</v>
      </c>
      <c r="C84" s="90" t="s">
        <v>642</v>
      </c>
      <c r="D84" s="90"/>
      <c r="E84" s="82">
        <f>E86</f>
        <v>18000</v>
      </c>
      <c r="F84" s="82">
        <f>F86</f>
        <v>0</v>
      </c>
      <c r="G84" s="82">
        <f t="shared" si="2"/>
        <v>18000</v>
      </c>
      <c r="L84" s="129"/>
    </row>
    <row r="85" spans="1:12" s="80" customFormat="1" ht="12.75">
      <c r="A85" s="111" t="s">
        <v>128</v>
      </c>
      <c r="B85" s="91" t="s">
        <v>116</v>
      </c>
      <c r="C85" s="90" t="s">
        <v>484</v>
      </c>
      <c r="D85" s="90"/>
      <c r="E85" s="82">
        <f>E86</f>
        <v>18000</v>
      </c>
      <c r="F85" s="82">
        <f>F86</f>
        <v>0</v>
      </c>
      <c r="G85" s="82">
        <f t="shared" si="2"/>
        <v>18000</v>
      </c>
      <c r="L85" s="129"/>
    </row>
    <row r="86" spans="1:12" s="80" customFormat="1" ht="12.75">
      <c r="A86" s="111" t="s">
        <v>147</v>
      </c>
      <c r="B86" s="91" t="s">
        <v>116</v>
      </c>
      <c r="C86" s="90" t="s">
        <v>485</v>
      </c>
      <c r="D86" s="90"/>
      <c r="E86" s="82">
        <v>18000</v>
      </c>
      <c r="F86" s="82">
        <v>0</v>
      </c>
      <c r="G86" s="82">
        <f t="shared" si="2"/>
        <v>18000</v>
      </c>
      <c r="L86" s="129"/>
    </row>
    <row r="87" spans="1:12" s="80" customFormat="1" ht="67.5" customHeight="1">
      <c r="A87" s="111" t="s">
        <v>433</v>
      </c>
      <c r="B87" s="91" t="s">
        <v>116</v>
      </c>
      <c r="C87" s="90" t="s">
        <v>677</v>
      </c>
      <c r="D87" s="90"/>
      <c r="E87" s="82">
        <f>E89</f>
        <v>200</v>
      </c>
      <c r="F87" s="82">
        <f>F89</f>
        <v>0</v>
      </c>
      <c r="G87" s="82">
        <f>G89</f>
        <v>200</v>
      </c>
      <c r="L87" s="129"/>
    </row>
    <row r="88" spans="1:12" s="80" customFormat="1" ht="22.5">
      <c r="A88" s="111" t="s">
        <v>392</v>
      </c>
      <c r="B88" s="91" t="s">
        <v>116</v>
      </c>
      <c r="C88" s="90" t="s">
        <v>676</v>
      </c>
      <c r="D88" s="90"/>
      <c r="E88" s="82">
        <f>E89</f>
        <v>200</v>
      </c>
      <c r="F88" s="82">
        <f>F89</f>
        <v>0</v>
      </c>
      <c r="G88" s="82">
        <f>G89</f>
        <v>200</v>
      </c>
      <c r="K88" s="135"/>
      <c r="L88" s="129"/>
    </row>
    <row r="89" spans="1:12" s="80" customFormat="1" ht="12.75">
      <c r="A89" s="111" t="s">
        <v>150</v>
      </c>
      <c r="B89" s="91" t="s">
        <v>116</v>
      </c>
      <c r="C89" s="90" t="s">
        <v>675</v>
      </c>
      <c r="D89" s="90"/>
      <c r="E89" s="82">
        <v>200</v>
      </c>
      <c r="F89" s="82">
        <v>0</v>
      </c>
      <c r="G89" s="82">
        <f>E89-F89</f>
        <v>200</v>
      </c>
      <c r="L89" s="129"/>
    </row>
    <row r="90" spans="1:12" s="80" customFormat="1" ht="12" customHeight="1">
      <c r="A90" s="112" t="s">
        <v>162</v>
      </c>
      <c r="B90" s="96" t="s">
        <v>116</v>
      </c>
      <c r="C90" s="97" t="s">
        <v>163</v>
      </c>
      <c r="D90" s="97"/>
      <c r="E90" s="98">
        <f>E94+E98+E99+E101+E102+E106+E100+E103</f>
        <v>131273</v>
      </c>
      <c r="F90" s="98">
        <f>F94+F98+F99+F101+F102+F106+F100+F103</f>
        <v>58888.56</v>
      </c>
      <c r="G90" s="98">
        <f t="shared" si="1"/>
        <v>72384.44</v>
      </c>
      <c r="L90" s="129"/>
    </row>
    <row r="91" spans="1:7" s="80" customFormat="1" ht="14.25" customHeight="1" hidden="1">
      <c r="A91" s="111" t="s">
        <v>164</v>
      </c>
      <c r="B91" s="91" t="s">
        <v>116</v>
      </c>
      <c r="C91" s="90" t="s">
        <v>165</v>
      </c>
      <c r="D91" s="90"/>
      <c r="E91" s="82">
        <v>0</v>
      </c>
      <c r="F91" s="82">
        <v>0</v>
      </c>
      <c r="G91" s="82">
        <f t="shared" si="1"/>
        <v>0</v>
      </c>
    </row>
    <row r="92" spans="1:7" s="80" customFormat="1" ht="12.75" hidden="1">
      <c r="A92" s="111" t="s">
        <v>166</v>
      </c>
      <c r="B92" s="91" t="s">
        <v>116</v>
      </c>
      <c r="C92" s="90" t="s">
        <v>167</v>
      </c>
      <c r="D92" s="90"/>
      <c r="E92" s="82">
        <v>0</v>
      </c>
      <c r="F92" s="82">
        <v>0</v>
      </c>
      <c r="G92" s="82">
        <f t="shared" si="1"/>
        <v>0</v>
      </c>
    </row>
    <row r="93" spans="1:12" s="80" customFormat="1" ht="12.75">
      <c r="A93" s="111" t="s">
        <v>168</v>
      </c>
      <c r="B93" s="91" t="s">
        <v>116</v>
      </c>
      <c r="C93" s="90" t="s">
        <v>688</v>
      </c>
      <c r="D93" s="90"/>
      <c r="E93" s="82">
        <f>E95</f>
        <v>127773</v>
      </c>
      <c r="F93" s="82">
        <f>F95</f>
        <v>58888.56</v>
      </c>
      <c r="G93" s="82">
        <f t="shared" si="1"/>
        <v>68884.44</v>
      </c>
      <c r="L93" s="129"/>
    </row>
    <row r="94" spans="1:12" s="80" customFormat="1" ht="12.75">
      <c r="A94" s="111" t="s">
        <v>128</v>
      </c>
      <c r="B94" s="91" t="s">
        <v>116</v>
      </c>
      <c r="C94" s="90" t="s">
        <v>687</v>
      </c>
      <c r="D94" s="90"/>
      <c r="E94" s="82">
        <f>E95</f>
        <v>127773</v>
      </c>
      <c r="F94" s="82">
        <f>F95</f>
        <v>58888.56</v>
      </c>
      <c r="G94" s="82">
        <f t="shared" si="1"/>
        <v>68884.44</v>
      </c>
      <c r="L94" s="129"/>
    </row>
    <row r="95" spans="1:12" s="80" customFormat="1" ht="22.5">
      <c r="A95" s="111" t="s">
        <v>130</v>
      </c>
      <c r="B95" s="91" t="s">
        <v>116</v>
      </c>
      <c r="C95" s="90" t="s">
        <v>686</v>
      </c>
      <c r="D95" s="90"/>
      <c r="E95" s="82">
        <f>E96+E97</f>
        <v>127773</v>
      </c>
      <c r="F95" s="82">
        <f>F96+F97</f>
        <v>58888.56</v>
      </c>
      <c r="G95" s="82">
        <f>G96+G97+G98+G99+G101+G102+G106</f>
        <v>71384.44</v>
      </c>
      <c r="L95" s="129"/>
    </row>
    <row r="96" spans="1:14" s="80" customFormat="1" ht="12.75">
      <c r="A96" s="111" t="s">
        <v>139</v>
      </c>
      <c r="B96" s="91" t="s">
        <v>116</v>
      </c>
      <c r="C96" s="90" t="s">
        <v>685</v>
      </c>
      <c r="D96" s="90" t="s">
        <v>631</v>
      </c>
      <c r="E96" s="82">
        <v>97773</v>
      </c>
      <c r="F96" s="82">
        <v>44670</v>
      </c>
      <c r="G96" s="82">
        <f aca="true" t="shared" si="3" ref="G96:G106">E96-F96</f>
        <v>53103</v>
      </c>
      <c r="K96" s="137"/>
      <c r="L96" s="137"/>
      <c r="M96" s="137"/>
      <c r="N96" s="137"/>
    </row>
    <row r="97" spans="1:12" s="80" customFormat="1" ht="15" customHeight="1">
      <c r="A97" s="111" t="s">
        <v>140</v>
      </c>
      <c r="B97" s="91" t="s">
        <v>116</v>
      </c>
      <c r="C97" s="90" t="s">
        <v>684</v>
      </c>
      <c r="D97" s="90" t="s">
        <v>631</v>
      </c>
      <c r="E97" s="82">
        <v>30000</v>
      </c>
      <c r="F97" s="82">
        <v>14218.56</v>
      </c>
      <c r="G97" s="82">
        <f t="shared" si="3"/>
        <v>15781.44</v>
      </c>
      <c r="L97" s="129"/>
    </row>
    <row r="98" spans="1:12" s="80" customFormat="1" ht="12.75">
      <c r="A98" s="111" t="s">
        <v>141</v>
      </c>
      <c r="B98" s="91" t="s">
        <v>116</v>
      </c>
      <c r="C98" s="90" t="s">
        <v>683</v>
      </c>
      <c r="D98" s="90" t="s">
        <v>631</v>
      </c>
      <c r="E98" s="82">
        <v>500</v>
      </c>
      <c r="F98" s="82">
        <v>0</v>
      </c>
      <c r="G98" s="82">
        <f t="shared" si="3"/>
        <v>500</v>
      </c>
      <c r="L98" s="129"/>
    </row>
    <row r="99" spans="1:7" s="80" customFormat="1" ht="12.75" hidden="1">
      <c r="A99" s="111" t="s">
        <v>142</v>
      </c>
      <c r="B99" s="91" t="s">
        <v>116</v>
      </c>
      <c r="C99" s="90" t="s">
        <v>486</v>
      </c>
      <c r="D99" s="90"/>
      <c r="E99" s="82">
        <v>0</v>
      </c>
      <c r="F99" s="82">
        <v>0</v>
      </c>
      <c r="G99" s="82">
        <f t="shared" si="3"/>
        <v>0</v>
      </c>
    </row>
    <row r="100" spans="1:12" s="80" customFormat="1" ht="12.75">
      <c r="A100" s="111" t="s">
        <v>143</v>
      </c>
      <c r="B100" s="91" t="s">
        <v>116</v>
      </c>
      <c r="C100" s="90" t="s">
        <v>682</v>
      </c>
      <c r="D100" s="90" t="s">
        <v>631</v>
      </c>
      <c r="E100" s="82">
        <v>500</v>
      </c>
      <c r="F100" s="82">
        <v>0</v>
      </c>
      <c r="G100" s="82">
        <f>E100-F100</f>
        <v>500</v>
      </c>
      <c r="L100" s="129"/>
    </row>
    <row r="101" spans="1:12" s="80" customFormat="1" ht="12.75">
      <c r="A101" s="111" t="s">
        <v>415</v>
      </c>
      <c r="B101" s="91" t="s">
        <v>116</v>
      </c>
      <c r="C101" s="90" t="s">
        <v>681</v>
      </c>
      <c r="D101" s="90" t="s">
        <v>631</v>
      </c>
      <c r="E101" s="82">
        <v>1000</v>
      </c>
      <c r="F101" s="82">
        <v>0</v>
      </c>
      <c r="G101" s="82">
        <f t="shared" si="3"/>
        <v>1000</v>
      </c>
      <c r="L101" s="129"/>
    </row>
    <row r="102" spans="1:7" s="80" customFormat="1" ht="12.75" hidden="1">
      <c r="A102" s="111" t="s">
        <v>146</v>
      </c>
      <c r="B102" s="91" t="s">
        <v>116</v>
      </c>
      <c r="C102" s="90" t="s">
        <v>487</v>
      </c>
      <c r="D102" s="90"/>
      <c r="E102" s="82">
        <v>0</v>
      </c>
      <c r="F102" s="82">
        <v>0</v>
      </c>
      <c r="G102" s="82">
        <f t="shared" si="3"/>
        <v>0</v>
      </c>
    </row>
    <row r="103" spans="1:12" s="80" customFormat="1" ht="12.75">
      <c r="A103" s="111" t="s">
        <v>146</v>
      </c>
      <c r="B103" s="91" t="s">
        <v>116</v>
      </c>
      <c r="C103" s="90" t="s">
        <v>680</v>
      </c>
      <c r="D103" s="90" t="s">
        <v>631</v>
      </c>
      <c r="E103" s="82">
        <v>500</v>
      </c>
      <c r="F103" s="82">
        <v>0</v>
      </c>
      <c r="G103" s="82">
        <f>E103-F103</f>
        <v>500</v>
      </c>
      <c r="K103" s="135"/>
      <c r="L103" s="129"/>
    </row>
    <row r="104" spans="1:7" s="80" customFormat="1" ht="12.75">
      <c r="A104" s="111" t="s">
        <v>148</v>
      </c>
      <c r="B104" s="91" t="s">
        <v>116</v>
      </c>
      <c r="C104" s="90" t="s">
        <v>679</v>
      </c>
      <c r="D104" s="90" t="s">
        <v>631</v>
      </c>
      <c r="E104" s="82">
        <f>E105+E106</f>
        <v>1000</v>
      </c>
      <c r="F104" s="82">
        <f>F105+F106</f>
        <v>0</v>
      </c>
      <c r="G104" s="82">
        <f t="shared" si="3"/>
        <v>1000</v>
      </c>
    </row>
    <row r="105" spans="1:7" s="80" customFormat="1" ht="12.75" hidden="1">
      <c r="A105" s="111" t="s">
        <v>149</v>
      </c>
      <c r="B105" s="91" t="s">
        <v>116</v>
      </c>
      <c r="C105" s="90" t="s">
        <v>444</v>
      </c>
      <c r="D105" s="90"/>
      <c r="E105" s="82">
        <v>0</v>
      </c>
      <c r="F105" s="82">
        <v>0</v>
      </c>
      <c r="G105" s="82">
        <f>E105-F105</f>
        <v>0</v>
      </c>
    </row>
    <row r="106" spans="1:12" s="80" customFormat="1" ht="12" customHeight="1">
      <c r="A106" s="111" t="s">
        <v>150</v>
      </c>
      <c r="B106" s="91" t="s">
        <v>116</v>
      </c>
      <c r="C106" s="90" t="s">
        <v>678</v>
      </c>
      <c r="D106" s="90" t="s">
        <v>631</v>
      </c>
      <c r="E106" s="82">
        <v>1000</v>
      </c>
      <c r="F106" s="82">
        <v>0</v>
      </c>
      <c r="G106" s="82">
        <f t="shared" si="3"/>
        <v>1000</v>
      </c>
      <c r="L106" s="129"/>
    </row>
    <row r="107" spans="1:7" s="80" customFormat="1" ht="33" customHeight="1" hidden="1">
      <c r="A107" s="112" t="s">
        <v>169</v>
      </c>
      <c r="B107" s="96" t="s">
        <v>116</v>
      </c>
      <c r="C107" s="97" t="s">
        <v>170</v>
      </c>
      <c r="D107" s="97"/>
      <c r="E107" s="98">
        <v>0</v>
      </c>
      <c r="F107" s="98">
        <v>0</v>
      </c>
      <c r="G107" s="98">
        <v>10000</v>
      </c>
    </row>
    <row r="108" spans="1:7" s="80" customFormat="1" ht="12.75" hidden="1">
      <c r="A108" s="111" t="s">
        <v>171</v>
      </c>
      <c r="B108" s="91" t="s">
        <v>116</v>
      </c>
      <c r="C108" s="90" t="s">
        <v>172</v>
      </c>
      <c r="D108" s="90"/>
      <c r="E108" s="82">
        <v>0</v>
      </c>
      <c r="F108" s="82">
        <v>0</v>
      </c>
      <c r="G108" s="82">
        <v>10000</v>
      </c>
    </row>
    <row r="109" spans="1:7" s="80" customFormat="1" ht="12.75" hidden="1">
      <c r="A109" s="111" t="s">
        <v>173</v>
      </c>
      <c r="B109" s="91" t="s">
        <v>116</v>
      </c>
      <c r="C109" s="90" t="s">
        <v>174</v>
      </c>
      <c r="D109" s="90"/>
      <c r="E109" s="82">
        <v>0</v>
      </c>
      <c r="F109" s="82">
        <v>0</v>
      </c>
      <c r="G109" s="82">
        <v>10000</v>
      </c>
    </row>
    <row r="110" spans="1:7" s="80" customFormat="1" ht="12.75" hidden="1">
      <c r="A110" s="111" t="s">
        <v>175</v>
      </c>
      <c r="B110" s="91" t="s">
        <v>116</v>
      </c>
      <c r="C110" s="90" t="s">
        <v>176</v>
      </c>
      <c r="D110" s="90"/>
      <c r="E110" s="82">
        <v>0</v>
      </c>
      <c r="F110" s="82">
        <v>0</v>
      </c>
      <c r="G110" s="82">
        <v>10000</v>
      </c>
    </row>
    <row r="111" spans="1:7" s="80" customFormat="1" ht="12.75" hidden="1">
      <c r="A111" s="111" t="s">
        <v>148</v>
      </c>
      <c r="B111" s="91" t="s">
        <v>116</v>
      </c>
      <c r="C111" s="90" t="s">
        <v>177</v>
      </c>
      <c r="D111" s="90"/>
      <c r="E111" s="82">
        <v>0</v>
      </c>
      <c r="F111" s="82">
        <v>0</v>
      </c>
      <c r="G111" s="82">
        <v>10000</v>
      </c>
    </row>
    <row r="112" spans="1:7" s="80" customFormat="1" ht="12.75" hidden="1">
      <c r="A112" s="111" t="s">
        <v>150</v>
      </c>
      <c r="B112" s="91" t="s">
        <v>116</v>
      </c>
      <c r="C112" s="90" t="s">
        <v>178</v>
      </c>
      <c r="D112" s="90"/>
      <c r="E112" s="82">
        <v>0</v>
      </c>
      <c r="F112" s="82">
        <v>0</v>
      </c>
      <c r="G112" s="82">
        <v>10000</v>
      </c>
    </row>
    <row r="113" spans="1:7" s="80" customFormat="1" ht="12.75">
      <c r="A113" s="112" t="s">
        <v>327</v>
      </c>
      <c r="B113" s="96" t="s">
        <v>116</v>
      </c>
      <c r="C113" s="97" t="s">
        <v>328</v>
      </c>
      <c r="D113" s="97"/>
      <c r="E113" s="98">
        <f>E114</f>
        <v>19412542.68</v>
      </c>
      <c r="F113" s="98">
        <f>F114</f>
        <v>15594063.379999999</v>
      </c>
      <c r="G113" s="98">
        <f>E113-F113</f>
        <v>3818479.3000000007</v>
      </c>
    </row>
    <row r="114" spans="1:7" s="80" customFormat="1" ht="13.5" customHeight="1">
      <c r="A114" s="111" t="s">
        <v>490</v>
      </c>
      <c r="B114" s="91" t="s">
        <v>116</v>
      </c>
      <c r="C114" s="90" t="s">
        <v>488</v>
      </c>
      <c r="D114" s="90"/>
      <c r="E114" s="82">
        <f>E132+E135</f>
        <v>19412542.68</v>
      </c>
      <c r="F114" s="82">
        <f>F132+F135</f>
        <v>15594063.379999999</v>
      </c>
      <c r="G114" s="82">
        <f>E114-F114</f>
        <v>3818479.3000000007</v>
      </c>
    </row>
    <row r="115" spans="1:7" s="80" customFormat="1" ht="12.75" hidden="1">
      <c r="A115" s="122" t="s">
        <v>621</v>
      </c>
      <c r="B115" s="91" t="s">
        <v>116</v>
      </c>
      <c r="C115" s="90" t="s">
        <v>567</v>
      </c>
      <c r="D115" s="90"/>
      <c r="E115" s="82">
        <f>E117</f>
        <v>0</v>
      </c>
      <c r="F115" s="82">
        <f>F117</f>
        <v>457700</v>
      </c>
      <c r="G115" s="82">
        <f aca="true" t="shared" si="4" ref="G115:G120">E115-F115</f>
        <v>-457700</v>
      </c>
    </row>
    <row r="116" spans="1:7" s="80" customFormat="1" ht="22.5" hidden="1">
      <c r="A116" s="111" t="s">
        <v>491</v>
      </c>
      <c r="B116" s="91" t="s">
        <v>116</v>
      </c>
      <c r="C116" s="90" t="s">
        <v>568</v>
      </c>
      <c r="D116" s="90"/>
      <c r="E116" s="82">
        <f>E117</f>
        <v>0</v>
      </c>
      <c r="F116" s="82">
        <f>F117</f>
        <v>457700</v>
      </c>
      <c r="G116" s="82">
        <f t="shared" si="4"/>
        <v>-457700</v>
      </c>
    </row>
    <row r="117" spans="1:7" s="80" customFormat="1" ht="12.75" hidden="1">
      <c r="A117" s="111" t="s">
        <v>492</v>
      </c>
      <c r="B117" s="91" t="s">
        <v>116</v>
      </c>
      <c r="C117" s="90" t="s">
        <v>569</v>
      </c>
      <c r="D117" s="90"/>
      <c r="E117" s="82">
        <v>0</v>
      </c>
      <c r="F117" s="82">
        <v>457700</v>
      </c>
      <c r="G117" s="82">
        <f t="shared" si="4"/>
        <v>-457700</v>
      </c>
    </row>
    <row r="118" spans="1:7" s="80" customFormat="1" ht="12.75" hidden="1">
      <c r="A118" s="122" t="s">
        <v>493</v>
      </c>
      <c r="B118" s="91" t="s">
        <v>116</v>
      </c>
      <c r="C118" s="90" t="s">
        <v>570</v>
      </c>
      <c r="D118" s="90"/>
      <c r="E118" s="82">
        <f>E120</f>
        <v>0</v>
      </c>
      <c r="F118" s="82">
        <f>F120</f>
        <v>171630</v>
      </c>
      <c r="G118" s="82">
        <f t="shared" si="4"/>
        <v>-171630</v>
      </c>
    </row>
    <row r="119" spans="1:7" s="80" customFormat="1" ht="22.5" hidden="1">
      <c r="A119" s="111" t="s">
        <v>491</v>
      </c>
      <c r="B119" s="91" t="s">
        <v>116</v>
      </c>
      <c r="C119" s="90" t="s">
        <v>571</v>
      </c>
      <c r="D119" s="90"/>
      <c r="E119" s="82">
        <f>E120</f>
        <v>0</v>
      </c>
      <c r="F119" s="82">
        <f>F120</f>
        <v>171630</v>
      </c>
      <c r="G119" s="82">
        <f t="shared" si="4"/>
        <v>-171630</v>
      </c>
    </row>
    <row r="120" spans="1:7" s="80" customFormat="1" ht="12.75" hidden="1">
      <c r="A120" s="111" t="s">
        <v>492</v>
      </c>
      <c r="B120" s="91" t="s">
        <v>116</v>
      </c>
      <c r="C120" s="90" t="s">
        <v>572</v>
      </c>
      <c r="D120" s="90"/>
      <c r="E120" s="82">
        <v>0</v>
      </c>
      <c r="F120" s="82">
        <v>171630</v>
      </c>
      <c r="G120" s="82">
        <f t="shared" si="4"/>
        <v>-171630</v>
      </c>
    </row>
    <row r="121" spans="1:7" s="80" customFormat="1" ht="12.75" hidden="1">
      <c r="A121" s="122" t="s">
        <v>621</v>
      </c>
      <c r="B121" s="91" t="s">
        <v>116</v>
      </c>
      <c r="C121" s="90" t="s">
        <v>567</v>
      </c>
      <c r="D121" s="90"/>
      <c r="E121" s="82">
        <f>E123</f>
        <v>0</v>
      </c>
      <c r="F121" s="82">
        <f>F123</f>
        <v>0</v>
      </c>
      <c r="G121" s="82">
        <f>E121-F121</f>
        <v>0</v>
      </c>
    </row>
    <row r="122" spans="1:7" s="80" customFormat="1" ht="22.5" hidden="1">
      <c r="A122" s="111" t="s">
        <v>491</v>
      </c>
      <c r="B122" s="91" t="s">
        <v>116</v>
      </c>
      <c r="C122" s="90" t="s">
        <v>568</v>
      </c>
      <c r="D122" s="90"/>
      <c r="E122" s="82">
        <f>E123</f>
        <v>0</v>
      </c>
      <c r="F122" s="82">
        <f>F123</f>
        <v>0</v>
      </c>
      <c r="G122" s="82">
        <f>E122-F122</f>
        <v>0</v>
      </c>
    </row>
    <row r="123" spans="1:7" s="80" customFormat="1" ht="11.25" customHeight="1" hidden="1">
      <c r="A123" s="111" t="s">
        <v>492</v>
      </c>
      <c r="B123" s="91" t="s">
        <v>116</v>
      </c>
      <c r="C123" s="90" t="s">
        <v>569</v>
      </c>
      <c r="D123" s="90"/>
      <c r="E123" s="82">
        <v>0</v>
      </c>
      <c r="F123" s="82">
        <v>0</v>
      </c>
      <c r="G123" s="82">
        <f>E123-F123</f>
        <v>0</v>
      </c>
    </row>
    <row r="124" spans="1:7" s="80" customFormat="1" ht="12.75" hidden="1">
      <c r="A124" s="122" t="s">
        <v>493</v>
      </c>
      <c r="B124" s="91" t="s">
        <v>116</v>
      </c>
      <c r="C124" s="90" t="s">
        <v>494</v>
      </c>
      <c r="D124" s="90"/>
      <c r="E124" s="82">
        <f>E126</f>
        <v>0</v>
      </c>
      <c r="F124" s="82">
        <f>F126</f>
        <v>0</v>
      </c>
      <c r="G124" s="82">
        <f aca="true" t="shared" si="5" ref="G124:G129">E124-F124</f>
        <v>0</v>
      </c>
    </row>
    <row r="125" spans="1:7" s="80" customFormat="1" ht="22.5" hidden="1">
      <c r="A125" s="111" t="s">
        <v>491</v>
      </c>
      <c r="B125" s="91" t="s">
        <v>116</v>
      </c>
      <c r="C125" s="90" t="s">
        <v>495</v>
      </c>
      <c r="D125" s="90"/>
      <c r="E125" s="82">
        <f>E126</f>
        <v>0</v>
      </c>
      <c r="F125" s="82">
        <f>F126</f>
        <v>0</v>
      </c>
      <c r="G125" s="82">
        <f t="shared" si="5"/>
        <v>0</v>
      </c>
    </row>
    <row r="126" spans="1:7" s="80" customFormat="1" ht="12.75" hidden="1">
      <c r="A126" s="111" t="s">
        <v>492</v>
      </c>
      <c r="B126" s="91" t="s">
        <v>116</v>
      </c>
      <c r="C126" s="90" t="s">
        <v>496</v>
      </c>
      <c r="D126" s="90"/>
      <c r="E126" s="82">
        <v>0</v>
      </c>
      <c r="F126" s="82">
        <v>0</v>
      </c>
      <c r="G126" s="82">
        <f t="shared" si="5"/>
        <v>0</v>
      </c>
    </row>
    <row r="127" spans="1:7" s="80" customFormat="1" ht="12.75" hidden="1">
      <c r="A127" s="122" t="s">
        <v>493</v>
      </c>
      <c r="B127" s="91" t="s">
        <v>116</v>
      </c>
      <c r="C127" s="90" t="s">
        <v>561</v>
      </c>
      <c r="D127" s="90"/>
      <c r="E127" s="82">
        <f>E129</f>
        <v>0</v>
      </c>
      <c r="F127" s="82">
        <f>F129</f>
        <v>0</v>
      </c>
      <c r="G127" s="82">
        <f t="shared" si="5"/>
        <v>0</v>
      </c>
    </row>
    <row r="128" spans="1:7" s="80" customFormat="1" ht="22.5" hidden="1">
      <c r="A128" s="111" t="s">
        <v>491</v>
      </c>
      <c r="B128" s="91" t="s">
        <v>116</v>
      </c>
      <c r="C128" s="90" t="s">
        <v>543</v>
      </c>
      <c r="D128" s="90"/>
      <c r="E128" s="82">
        <f>E129</f>
        <v>0</v>
      </c>
      <c r="F128" s="82">
        <f>F129</f>
        <v>0</v>
      </c>
      <c r="G128" s="82">
        <f t="shared" si="5"/>
        <v>0</v>
      </c>
    </row>
    <row r="129" spans="1:7" s="80" customFormat="1" ht="12.75" hidden="1">
      <c r="A129" s="111" t="s">
        <v>492</v>
      </c>
      <c r="B129" s="91" t="s">
        <v>116</v>
      </c>
      <c r="C129" s="90" t="s">
        <v>542</v>
      </c>
      <c r="D129" s="90"/>
      <c r="E129" s="82">
        <v>0</v>
      </c>
      <c r="F129" s="82">
        <v>0</v>
      </c>
      <c r="G129" s="82">
        <f t="shared" si="5"/>
        <v>0</v>
      </c>
    </row>
    <row r="130" spans="1:7" s="80" customFormat="1" ht="67.5">
      <c r="A130" s="122" t="s">
        <v>695</v>
      </c>
      <c r="B130" s="91" t="s">
        <v>116</v>
      </c>
      <c r="C130" s="90" t="s">
        <v>692</v>
      </c>
      <c r="D130" s="90"/>
      <c r="E130" s="82">
        <f>E132</f>
        <v>12215500</v>
      </c>
      <c r="F130" s="82">
        <f>F132</f>
        <v>12215500</v>
      </c>
      <c r="G130" s="82">
        <f>G132</f>
        <v>0</v>
      </c>
    </row>
    <row r="131" spans="1:7" s="80" customFormat="1" ht="22.5">
      <c r="A131" s="111" t="s">
        <v>491</v>
      </c>
      <c r="B131" s="91" t="s">
        <v>116</v>
      </c>
      <c r="C131" s="90" t="s">
        <v>693</v>
      </c>
      <c r="D131" s="90"/>
      <c r="E131" s="82">
        <f>E132</f>
        <v>12215500</v>
      </c>
      <c r="F131" s="82">
        <f>F132</f>
        <v>12215500</v>
      </c>
      <c r="G131" s="82">
        <f>G132</f>
        <v>0</v>
      </c>
    </row>
    <row r="132" spans="1:7" s="80" customFormat="1" ht="12.75">
      <c r="A132" s="111" t="s">
        <v>492</v>
      </c>
      <c r="B132" s="91" t="s">
        <v>116</v>
      </c>
      <c r="C132" s="90" t="s">
        <v>694</v>
      </c>
      <c r="D132" s="90"/>
      <c r="E132" s="82">
        <v>12215500</v>
      </c>
      <c r="F132" s="82">
        <v>12215500</v>
      </c>
      <c r="G132" s="82">
        <f>E132-F132</f>
        <v>0</v>
      </c>
    </row>
    <row r="133" spans="1:7" s="80" customFormat="1" ht="12.75">
      <c r="A133" s="122" t="s">
        <v>489</v>
      </c>
      <c r="B133" s="91" t="s">
        <v>116</v>
      </c>
      <c r="C133" s="90" t="s">
        <v>570</v>
      </c>
      <c r="D133" s="90"/>
      <c r="E133" s="82">
        <f>E135</f>
        <v>7197042.68</v>
      </c>
      <c r="F133" s="82">
        <f>F135</f>
        <v>3378563.38</v>
      </c>
      <c r="G133" s="82">
        <f>G135</f>
        <v>3818479.3</v>
      </c>
    </row>
    <row r="134" spans="1:7" s="80" customFormat="1" ht="22.5">
      <c r="A134" s="111" t="s">
        <v>491</v>
      </c>
      <c r="B134" s="91" t="s">
        <v>116</v>
      </c>
      <c r="C134" s="90" t="s">
        <v>571</v>
      </c>
      <c r="D134" s="90"/>
      <c r="E134" s="82">
        <f>E135</f>
        <v>7197042.68</v>
      </c>
      <c r="F134" s="82">
        <f>F135</f>
        <v>3378563.38</v>
      </c>
      <c r="G134" s="82">
        <f>G135</f>
        <v>3818479.3</v>
      </c>
    </row>
    <row r="135" spans="1:7" s="80" customFormat="1" ht="13.5" customHeight="1">
      <c r="A135" s="111" t="s">
        <v>492</v>
      </c>
      <c r="B135" s="91" t="s">
        <v>116</v>
      </c>
      <c r="C135" s="90" t="s">
        <v>572</v>
      </c>
      <c r="D135" s="90"/>
      <c r="E135" s="82">
        <v>7197042.68</v>
      </c>
      <c r="F135" s="82">
        <v>3378563.38</v>
      </c>
      <c r="G135" s="82">
        <f aca="true" t="shared" si="6" ref="G135:G141">E135-F135</f>
        <v>3818479.3</v>
      </c>
    </row>
    <row r="136" spans="1:7" s="80" customFormat="1" ht="45" hidden="1">
      <c r="A136" s="122" t="s">
        <v>560</v>
      </c>
      <c r="B136" s="91" t="s">
        <v>116</v>
      </c>
      <c r="C136" s="90" t="s">
        <v>562</v>
      </c>
      <c r="D136" s="90"/>
      <c r="E136" s="82">
        <f>E138</f>
        <v>0</v>
      </c>
      <c r="F136" s="82">
        <f>F138</f>
        <v>8962000</v>
      </c>
      <c r="G136" s="82">
        <f t="shared" si="6"/>
        <v>-8962000</v>
      </c>
    </row>
    <row r="137" spans="1:7" s="80" customFormat="1" ht="33.75" hidden="1">
      <c r="A137" s="111" t="s">
        <v>557</v>
      </c>
      <c r="B137" s="91" t="s">
        <v>116</v>
      </c>
      <c r="C137" s="90" t="s">
        <v>599</v>
      </c>
      <c r="D137" s="90"/>
      <c r="E137" s="82">
        <f>E138</f>
        <v>0</v>
      </c>
      <c r="F137" s="82">
        <f>F138</f>
        <v>8962000</v>
      </c>
      <c r="G137" s="82">
        <f t="shared" si="6"/>
        <v>-8962000</v>
      </c>
    </row>
    <row r="138" spans="1:7" s="80" customFormat="1" ht="33.75" hidden="1">
      <c r="A138" s="111" t="s">
        <v>558</v>
      </c>
      <c r="B138" s="91" t="s">
        <v>116</v>
      </c>
      <c r="C138" s="90" t="s">
        <v>598</v>
      </c>
      <c r="D138" s="90"/>
      <c r="E138" s="82">
        <v>0</v>
      </c>
      <c r="F138" s="82">
        <v>8962000</v>
      </c>
      <c r="G138" s="82">
        <f t="shared" si="6"/>
        <v>-8962000</v>
      </c>
    </row>
    <row r="139" spans="1:7" s="80" customFormat="1" ht="45" hidden="1">
      <c r="A139" s="122" t="s">
        <v>560</v>
      </c>
      <c r="B139" s="91" t="s">
        <v>116</v>
      </c>
      <c r="C139" s="90" t="s">
        <v>593</v>
      </c>
      <c r="D139" s="90"/>
      <c r="E139" s="82">
        <f>E141</f>
        <v>0</v>
      </c>
      <c r="F139" s="82">
        <f>F141</f>
        <v>488221</v>
      </c>
      <c r="G139" s="82">
        <f t="shared" si="6"/>
        <v>-488221</v>
      </c>
    </row>
    <row r="140" spans="1:7" s="80" customFormat="1" ht="33.75" hidden="1">
      <c r="A140" s="111" t="s">
        <v>557</v>
      </c>
      <c r="B140" s="91" t="s">
        <v>116</v>
      </c>
      <c r="C140" s="90" t="s">
        <v>601</v>
      </c>
      <c r="D140" s="90"/>
      <c r="E140" s="82">
        <f>E141</f>
        <v>0</v>
      </c>
      <c r="F140" s="82">
        <f>F141</f>
        <v>488221</v>
      </c>
      <c r="G140" s="82">
        <f t="shared" si="6"/>
        <v>-488221</v>
      </c>
    </row>
    <row r="141" spans="1:7" s="80" customFormat="1" ht="33.75" hidden="1">
      <c r="A141" s="111" t="s">
        <v>558</v>
      </c>
      <c r="B141" s="91" t="s">
        <v>116</v>
      </c>
      <c r="C141" s="90" t="s">
        <v>600</v>
      </c>
      <c r="D141" s="90"/>
      <c r="E141" s="82">
        <v>0</v>
      </c>
      <c r="F141" s="82">
        <v>488221</v>
      </c>
      <c r="G141" s="82">
        <f t="shared" si="6"/>
        <v>-488221</v>
      </c>
    </row>
    <row r="142" spans="1:7" s="80" customFormat="1" ht="12.75" hidden="1">
      <c r="A142" s="122" t="s">
        <v>493</v>
      </c>
      <c r="B142" s="91" t="s">
        <v>116</v>
      </c>
      <c r="C142" s="90" t="s">
        <v>603</v>
      </c>
      <c r="D142" s="90"/>
      <c r="E142" s="82">
        <f>E143</f>
        <v>0</v>
      </c>
      <c r="F142" s="82">
        <f>F143</f>
        <v>0</v>
      </c>
      <c r="G142" s="82">
        <f>G144</f>
        <v>0</v>
      </c>
    </row>
    <row r="143" spans="1:7" s="80" customFormat="1" ht="22.5" hidden="1">
      <c r="A143" s="111" t="s">
        <v>491</v>
      </c>
      <c r="B143" s="91" t="s">
        <v>116</v>
      </c>
      <c r="C143" s="90" t="s">
        <v>604</v>
      </c>
      <c r="D143" s="90"/>
      <c r="E143" s="82">
        <v>0</v>
      </c>
      <c r="F143" s="82">
        <v>0</v>
      </c>
      <c r="G143" s="82">
        <f>G144</f>
        <v>0</v>
      </c>
    </row>
    <row r="144" spans="1:7" s="80" customFormat="1" ht="12.75" hidden="1">
      <c r="A144" s="111" t="s">
        <v>492</v>
      </c>
      <c r="B144" s="91" t="s">
        <v>116</v>
      </c>
      <c r="C144" s="90" t="s">
        <v>602</v>
      </c>
      <c r="D144" s="90"/>
      <c r="E144" s="82">
        <v>0</v>
      </c>
      <c r="F144" s="82">
        <v>0</v>
      </c>
      <c r="G144" s="82">
        <f>E144-F144</f>
        <v>0</v>
      </c>
    </row>
    <row r="145" spans="1:7" s="80" customFormat="1" ht="22.5" hidden="1">
      <c r="A145" s="111" t="s">
        <v>491</v>
      </c>
      <c r="B145" s="91" t="s">
        <v>116</v>
      </c>
      <c r="C145" s="90" t="s">
        <v>604</v>
      </c>
      <c r="D145" s="90"/>
      <c r="E145" s="82">
        <f>E146</f>
        <v>0</v>
      </c>
      <c r="F145" s="82">
        <f>F146</f>
        <v>0</v>
      </c>
      <c r="G145" s="82">
        <f>G146</f>
        <v>0</v>
      </c>
    </row>
    <row r="146" spans="1:7" s="80" customFormat="1" ht="12.75" hidden="1">
      <c r="A146" s="132" t="s">
        <v>149</v>
      </c>
      <c r="B146" s="91" t="s">
        <v>116</v>
      </c>
      <c r="C146" s="90" t="s">
        <v>643</v>
      </c>
      <c r="D146" s="90"/>
      <c r="E146" s="82">
        <v>0</v>
      </c>
      <c r="F146" s="82">
        <v>0</v>
      </c>
      <c r="G146" s="82">
        <f>E146-F146</f>
        <v>0</v>
      </c>
    </row>
    <row r="147" spans="1:7" s="80" customFormat="1" ht="45" hidden="1">
      <c r="A147" s="111" t="s">
        <v>638</v>
      </c>
      <c r="B147" s="91" t="s">
        <v>116</v>
      </c>
      <c r="C147" s="90" t="s">
        <v>562</v>
      </c>
      <c r="D147" s="90"/>
      <c r="E147" s="82">
        <f>E149</f>
        <v>0</v>
      </c>
      <c r="F147" s="82">
        <f>F149</f>
        <v>0</v>
      </c>
      <c r="G147" s="82">
        <f>G149</f>
        <v>0</v>
      </c>
    </row>
    <row r="148" spans="1:7" s="80" customFormat="1" ht="22.5" hidden="1">
      <c r="A148" s="111" t="s">
        <v>491</v>
      </c>
      <c r="B148" s="91" t="s">
        <v>116</v>
      </c>
      <c r="C148" s="90" t="s">
        <v>599</v>
      </c>
      <c r="D148" s="90"/>
      <c r="E148" s="82">
        <f>E149</f>
        <v>0</v>
      </c>
      <c r="F148" s="82">
        <f>F149</f>
        <v>0</v>
      </c>
      <c r="G148" s="82">
        <f>G149</f>
        <v>0</v>
      </c>
    </row>
    <row r="149" spans="1:7" s="80" customFormat="1" ht="12.75" hidden="1">
      <c r="A149" s="111" t="s">
        <v>492</v>
      </c>
      <c r="B149" s="91" t="s">
        <v>116</v>
      </c>
      <c r="C149" s="90" t="s">
        <v>598</v>
      </c>
      <c r="D149" s="90"/>
      <c r="E149" s="82">
        <v>0</v>
      </c>
      <c r="F149" s="82">
        <v>0</v>
      </c>
      <c r="G149" s="82">
        <f>E149-F149</f>
        <v>0</v>
      </c>
    </row>
    <row r="150" spans="1:7" s="80" customFormat="1" ht="45" hidden="1">
      <c r="A150" s="111" t="s">
        <v>640</v>
      </c>
      <c r="B150" s="91" t="s">
        <v>116</v>
      </c>
      <c r="C150" s="90" t="s">
        <v>593</v>
      </c>
      <c r="D150" s="90"/>
      <c r="E150" s="82">
        <f>E152</f>
        <v>0</v>
      </c>
      <c r="F150" s="82">
        <f>F152</f>
        <v>0</v>
      </c>
      <c r="G150" s="82">
        <f>G152</f>
        <v>0</v>
      </c>
    </row>
    <row r="151" spans="1:7" s="80" customFormat="1" ht="22.5" hidden="1">
      <c r="A151" s="111" t="s">
        <v>491</v>
      </c>
      <c r="B151" s="91" t="s">
        <v>116</v>
      </c>
      <c r="C151" s="90" t="s">
        <v>601</v>
      </c>
      <c r="D151" s="90"/>
      <c r="E151" s="82">
        <f>E152</f>
        <v>0</v>
      </c>
      <c r="F151" s="82">
        <f>F152</f>
        <v>0</v>
      </c>
      <c r="G151" s="82">
        <f>G152</f>
        <v>0</v>
      </c>
    </row>
    <row r="152" spans="1:7" s="80" customFormat="1" ht="12.75" hidden="1">
      <c r="A152" s="111" t="s">
        <v>492</v>
      </c>
      <c r="B152" s="91" t="s">
        <v>116</v>
      </c>
      <c r="C152" s="90" t="s">
        <v>600</v>
      </c>
      <c r="D152" s="90"/>
      <c r="E152" s="82">
        <v>0</v>
      </c>
      <c r="F152" s="82">
        <v>0</v>
      </c>
      <c r="G152" s="82">
        <f>E152-F152</f>
        <v>0</v>
      </c>
    </row>
    <row r="153" spans="1:7" s="80" customFormat="1" ht="35.25" customHeight="1" hidden="1">
      <c r="A153" s="122" t="s">
        <v>622</v>
      </c>
      <c r="B153" s="91" t="s">
        <v>116</v>
      </c>
      <c r="C153" s="90" t="s">
        <v>623</v>
      </c>
      <c r="D153" s="90"/>
      <c r="E153" s="82">
        <f>E155</f>
        <v>0</v>
      </c>
      <c r="F153" s="82">
        <f>F155</f>
        <v>0</v>
      </c>
      <c r="G153" s="82">
        <f>E153-F153</f>
        <v>0</v>
      </c>
    </row>
    <row r="154" spans="1:7" s="80" customFormat="1" ht="22.5" hidden="1">
      <c r="A154" s="111" t="s">
        <v>491</v>
      </c>
      <c r="B154" s="91" t="s">
        <v>116</v>
      </c>
      <c r="C154" s="90" t="s">
        <v>624</v>
      </c>
      <c r="D154" s="90"/>
      <c r="E154" s="82">
        <f>E155</f>
        <v>0</v>
      </c>
      <c r="F154" s="82">
        <f>F155</f>
        <v>0</v>
      </c>
      <c r="G154" s="82">
        <f>E154-F154</f>
        <v>0</v>
      </c>
    </row>
    <row r="155" spans="1:7" s="80" customFormat="1" ht="11.25" customHeight="1" hidden="1">
      <c r="A155" s="111" t="s">
        <v>492</v>
      </c>
      <c r="B155" s="91" t="s">
        <v>116</v>
      </c>
      <c r="C155" s="90" t="s">
        <v>625</v>
      </c>
      <c r="D155" s="90"/>
      <c r="E155" s="82">
        <v>0</v>
      </c>
      <c r="F155" s="82">
        <v>0</v>
      </c>
      <c r="G155" s="82">
        <f>E155-F155</f>
        <v>0</v>
      </c>
    </row>
    <row r="156" spans="1:7" s="80" customFormat="1" ht="22.5" hidden="1">
      <c r="A156" s="111" t="s">
        <v>388</v>
      </c>
      <c r="B156" s="91" t="s">
        <v>116</v>
      </c>
      <c r="C156" s="90" t="s">
        <v>389</v>
      </c>
      <c r="D156" s="90"/>
      <c r="E156" s="82">
        <f>E158</f>
        <v>0</v>
      </c>
      <c r="F156" s="82">
        <f>F158</f>
        <v>0</v>
      </c>
      <c r="G156" s="82">
        <f>G158</f>
        <v>0</v>
      </c>
    </row>
    <row r="157" spans="1:7" s="80" customFormat="1" ht="23.25" customHeight="1" hidden="1">
      <c r="A157" s="111" t="s">
        <v>390</v>
      </c>
      <c r="B157" s="91" t="s">
        <v>116</v>
      </c>
      <c r="C157" s="90" t="s">
        <v>391</v>
      </c>
      <c r="D157" s="90"/>
      <c r="E157" s="82">
        <f>E158</f>
        <v>0</v>
      </c>
      <c r="F157" s="82">
        <f>F158</f>
        <v>0</v>
      </c>
      <c r="G157" s="82">
        <f>G158</f>
        <v>0</v>
      </c>
    </row>
    <row r="158" spans="1:7" s="80" customFormat="1" ht="22.5" hidden="1">
      <c r="A158" s="111" t="s">
        <v>392</v>
      </c>
      <c r="B158" s="91" t="s">
        <v>116</v>
      </c>
      <c r="C158" s="90" t="s">
        <v>541</v>
      </c>
      <c r="D158" s="90"/>
      <c r="E158" s="82">
        <f>E159+E160</f>
        <v>0</v>
      </c>
      <c r="F158" s="82">
        <f>F160+F159</f>
        <v>0</v>
      </c>
      <c r="G158" s="82">
        <f>E158-F158</f>
        <v>0</v>
      </c>
    </row>
    <row r="159" spans="1:7" s="80" customFormat="1" ht="12.75" hidden="1">
      <c r="A159" s="111" t="s">
        <v>393</v>
      </c>
      <c r="B159" s="91" t="s">
        <v>116</v>
      </c>
      <c r="C159" s="90" t="s">
        <v>540</v>
      </c>
      <c r="D159" s="90"/>
      <c r="E159" s="82">
        <v>0</v>
      </c>
      <c r="F159" s="82">
        <v>0</v>
      </c>
      <c r="G159" s="82">
        <f>E159-F159</f>
        <v>0</v>
      </c>
    </row>
    <row r="160" spans="1:7" s="80" customFormat="1" ht="12.75" hidden="1">
      <c r="A160" s="111"/>
      <c r="B160" s="91"/>
      <c r="C160" s="90"/>
      <c r="D160" s="90"/>
      <c r="E160" s="82"/>
      <c r="F160" s="82"/>
      <c r="G160" s="82"/>
    </row>
    <row r="161" spans="1:7" s="80" customFormat="1" ht="10.5" customHeight="1">
      <c r="A161" s="112" t="s">
        <v>179</v>
      </c>
      <c r="B161" s="96" t="s">
        <v>116</v>
      </c>
      <c r="C161" s="97" t="s">
        <v>180</v>
      </c>
      <c r="D161" s="97"/>
      <c r="E161" s="98">
        <f>E230+E239</f>
        <v>3690000</v>
      </c>
      <c r="F161" s="98">
        <f>F230+F239</f>
        <v>683239.82</v>
      </c>
      <c r="G161" s="98">
        <f>E161-F161</f>
        <v>3006760.18</v>
      </c>
    </row>
    <row r="162" spans="1:7" s="80" customFormat="1" ht="12.75" hidden="1">
      <c r="A162" s="112" t="s">
        <v>289</v>
      </c>
      <c r="B162" s="96" t="s">
        <v>116</v>
      </c>
      <c r="C162" s="97" t="s">
        <v>290</v>
      </c>
      <c r="D162" s="97"/>
      <c r="E162" s="98">
        <f>E163+E168+E183+E177+E182</f>
        <v>0</v>
      </c>
      <c r="F162" s="98">
        <f>F163+F168+F177+F182+F183</f>
        <v>0</v>
      </c>
      <c r="G162" s="98">
        <f>E162-F162</f>
        <v>0</v>
      </c>
    </row>
    <row r="163" spans="1:7" s="80" customFormat="1" ht="12.75" hidden="1">
      <c r="A163" s="111" t="s">
        <v>291</v>
      </c>
      <c r="B163" s="96" t="s">
        <v>116</v>
      </c>
      <c r="C163" s="90" t="s">
        <v>292</v>
      </c>
      <c r="D163" s="90"/>
      <c r="E163" s="82">
        <v>0</v>
      </c>
      <c r="F163" s="82">
        <v>0</v>
      </c>
      <c r="G163" s="82">
        <f aca="true" t="shared" si="7" ref="G163:G172">E163-F163</f>
        <v>0</v>
      </c>
    </row>
    <row r="164" spans="1:7" s="80" customFormat="1" ht="12.75" hidden="1">
      <c r="A164" s="111" t="s">
        <v>186</v>
      </c>
      <c r="B164" s="96" t="s">
        <v>116</v>
      </c>
      <c r="C164" s="90" t="s">
        <v>293</v>
      </c>
      <c r="D164" s="90"/>
      <c r="E164" s="82">
        <v>0</v>
      </c>
      <c r="F164" s="82">
        <v>0</v>
      </c>
      <c r="G164" s="82">
        <f t="shared" si="7"/>
        <v>0</v>
      </c>
    </row>
    <row r="165" spans="1:7" s="80" customFormat="1" ht="12.75" hidden="1">
      <c r="A165" s="111" t="s">
        <v>128</v>
      </c>
      <c r="B165" s="96" t="s">
        <v>116</v>
      </c>
      <c r="C165" s="90" t="s">
        <v>294</v>
      </c>
      <c r="D165" s="90"/>
      <c r="E165" s="82">
        <v>0</v>
      </c>
      <c r="F165" s="82">
        <v>0</v>
      </c>
      <c r="G165" s="82">
        <f t="shared" si="7"/>
        <v>0</v>
      </c>
    </row>
    <row r="166" spans="1:7" s="80" customFormat="1" ht="21" customHeight="1" hidden="1">
      <c r="A166" s="111" t="s">
        <v>181</v>
      </c>
      <c r="B166" s="96" t="s">
        <v>116</v>
      </c>
      <c r="C166" s="90" t="s">
        <v>295</v>
      </c>
      <c r="D166" s="90"/>
      <c r="E166" s="82">
        <v>0</v>
      </c>
      <c r="F166" s="82">
        <v>0</v>
      </c>
      <c r="G166" s="82">
        <f t="shared" si="7"/>
        <v>0</v>
      </c>
    </row>
    <row r="167" spans="1:7" s="80" customFormat="1" ht="33.75" hidden="1">
      <c r="A167" s="111" t="s">
        <v>187</v>
      </c>
      <c r="B167" s="96" t="s">
        <v>116</v>
      </c>
      <c r="C167" s="90" t="s">
        <v>296</v>
      </c>
      <c r="D167" s="90"/>
      <c r="E167" s="82"/>
      <c r="F167" s="82">
        <v>0</v>
      </c>
      <c r="G167" s="82">
        <f t="shared" si="7"/>
        <v>0</v>
      </c>
    </row>
    <row r="168" spans="1:7" s="80" customFormat="1" ht="12.75" hidden="1">
      <c r="A168" s="111" t="s">
        <v>312</v>
      </c>
      <c r="B168" s="96" t="s">
        <v>116</v>
      </c>
      <c r="C168" s="90" t="s">
        <v>307</v>
      </c>
      <c r="D168" s="90"/>
      <c r="E168" s="82">
        <v>0</v>
      </c>
      <c r="F168" s="82">
        <f>F172</f>
        <v>0</v>
      </c>
      <c r="G168" s="82">
        <f t="shared" si="7"/>
        <v>0</v>
      </c>
    </row>
    <row r="169" spans="1:7" s="80" customFormat="1" ht="12.75" hidden="1">
      <c r="A169" s="111" t="s">
        <v>186</v>
      </c>
      <c r="B169" s="96" t="s">
        <v>116</v>
      </c>
      <c r="C169" s="90" t="s">
        <v>308</v>
      </c>
      <c r="D169" s="90"/>
      <c r="E169" s="82">
        <v>0</v>
      </c>
      <c r="F169" s="82">
        <v>0</v>
      </c>
      <c r="G169" s="82">
        <f t="shared" si="7"/>
        <v>0</v>
      </c>
    </row>
    <row r="170" spans="1:7" s="80" customFormat="1" ht="12.75" hidden="1">
      <c r="A170" s="111" t="s">
        <v>128</v>
      </c>
      <c r="B170" s="96" t="s">
        <v>116</v>
      </c>
      <c r="C170" s="90" t="s">
        <v>309</v>
      </c>
      <c r="D170" s="90"/>
      <c r="E170" s="82">
        <f>E168</f>
        <v>0</v>
      </c>
      <c r="F170" s="82">
        <f>F172</f>
        <v>0</v>
      </c>
      <c r="G170" s="82">
        <f t="shared" si="7"/>
        <v>0</v>
      </c>
    </row>
    <row r="171" spans="1:7" s="80" customFormat="1" ht="12.75" hidden="1">
      <c r="A171" s="111" t="s">
        <v>181</v>
      </c>
      <c r="B171" s="96" t="s">
        <v>116</v>
      </c>
      <c r="C171" s="90" t="s">
        <v>310</v>
      </c>
      <c r="D171" s="90"/>
      <c r="E171" s="82">
        <f>E168</f>
        <v>0</v>
      </c>
      <c r="F171" s="82">
        <v>0</v>
      </c>
      <c r="G171" s="82">
        <f t="shared" si="7"/>
        <v>0</v>
      </c>
    </row>
    <row r="172" spans="1:7" s="80" customFormat="1" ht="33.75" hidden="1">
      <c r="A172" s="111" t="s">
        <v>187</v>
      </c>
      <c r="B172" s="96" t="s">
        <v>116</v>
      </c>
      <c r="C172" s="90" t="s">
        <v>311</v>
      </c>
      <c r="D172" s="90"/>
      <c r="E172" s="82">
        <v>0</v>
      </c>
      <c r="F172" s="82">
        <v>0</v>
      </c>
      <c r="G172" s="82">
        <f t="shared" si="7"/>
        <v>0</v>
      </c>
    </row>
    <row r="173" spans="1:7" s="80" customFormat="1" ht="18.75" customHeight="1" hidden="1">
      <c r="A173" s="111" t="s">
        <v>313</v>
      </c>
      <c r="B173" s="96" t="s">
        <v>116</v>
      </c>
      <c r="C173" s="90" t="s">
        <v>314</v>
      </c>
      <c r="D173" s="90"/>
      <c r="E173" s="82">
        <v>0</v>
      </c>
      <c r="F173" s="82">
        <v>0</v>
      </c>
      <c r="G173" s="82">
        <f>G177</f>
        <v>0</v>
      </c>
    </row>
    <row r="174" spans="1:7" s="80" customFormat="1" ht="12.75" hidden="1">
      <c r="A174" s="111" t="s">
        <v>186</v>
      </c>
      <c r="B174" s="96" t="s">
        <v>116</v>
      </c>
      <c r="C174" s="90" t="s">
        <v>315</v>
      </c>
      <c r="D174" s="90"/>
      <c r="E174" s="82">
        <v>0</v>
      </c>
      <c r="F174" s="82">
        <v>0</v>
      </c>
      <c r="G174" s="82">
        <f>G177</f>
        <v>0</v>
      </c>
    </row>
    <row r="175" spans="1:7" s="80" customFormat="1" ht="12.75" hidden="1">
      <c r="A175" s="111" t="s">
        <v>128</v>
      </c>
      <c r="B175" s="96" t="s">
        <v>116</v>
      </c>
      <c r="C175" s="90" t="s">
        <v>316</v>
      </c>
      <c r="D175" s="90"/>
      <c r="E175" s="82">
        <v>0</v>
      </c>
      <c r="F175" s="82">
        <v>0</v>
      </c>
      <c r="G175" s="82">
        <f>G177</f>
        <v>0</v>
      </c>
    </row>
    <row r="176" spans="1:7" s="80" customFormat="1" ht="12.75" hidden="1">
      <c r="A176" s="111" t="s">
        <v>181</v>
      </c>
      <c r="B176" s="96" t="s">
        <v>116</v>
      </c>
      <c r="C176" s="90" t="s">
        <v>317</v>
      </c>
      <c r="D176" s="90"/>
      <c r="E176" s="82">
        <v>0</v>
      </c>
      <c r="F176" s="82">
        <v>0</v>
      </c>
      <c r="G176" s="82">
        <f>G177</f>
        <v>0</v>
      </c>
    </row>
    <row r="177" spans="1:7" s="80" customFormat="1" ht="33.75" hidden="1">
      <c r="A177" s="111" t="s">
        <v>187</v>
      </c>
      <c r="B177" s="96" t="s">
        <v>116</v>
      </c>
      <c r="C177" s="90" t="s">
        <v>318</v>
      </c>
      <c r="D177" s="90"/>
      <c r="E177" s="82">
        <v>0</v>
      </c>
      <c r="F177" s="82">
        <v>0</v>
      </c>
      <c r="G177" s="82">
        <f>E177-F177</f>
        <v>0</v>
      </c>
    </row>
    <row r="178" spans="1:7" s="80" customFormat="1" ht="12.75" hidden="1">
      <c r="A178" s="111" t="s">
        <v>319</v>
      </c>
      <c r="B178" s="96" t="s">
        <v>116</v>
      </c>
      <c r="C178" s="90" t="s">
        <v>320</v>
      </c>
      <c r="D178" s="90"/>
      <c r="E178" s="82">
        <v>0</v>
      </c>
      <c r="F178" s="82">
        <v>0</v>
      </c>
      <c r="G178" s="82">
        <f>G182</f>
        <v>0</v>
      </c>
    </row>
    <row r="179" spans="1:7" s="80" customFormat="1" ht="12.75" hidden="1">
      <c r="A179" s="111" t="s">
        <v>186</v>
      </c>
      <c r="B179" s="96" t="s">
        <v>116</v>
      </c>
      <c r="C179" s="90" t="s">
        <v>342</v>
      </c>
      <c r="D179" s="90"/>
      <c r="E179" s="82">
        <v>0</v>
      </c>
      <c r="F179" s="82">
        <v>0</v>
      </c>
      <c r="G179" s="82">
        <f>G182</f>
        <v>0</v>
      </c>
    </row>
    <row r="180" spans="1:7" s="80" customFormat="1" ht="12.75" hidden="1">
      <c r="A180" s="111" t="s">
        <v>128</v>
      </c>
      <c r="B180" s="96" t="s">
        <v>116</v>
      </c>
      <c r="C180" s="90" t="s">
        <v>343</v>
      </c>
      <c r="D180" s="90"/>
      <c r="E180" s="82">
        <v>0</v>
      </c>
      <c r="F180" s="82">
        <v>0</v>
      </c>
      <c r="G180" s="82">
        <f>G182</f>
        <v>0</v>
      </c>
    </row>
    <row r="181" spans="1:7" s="80" customFormat="1" ht="12.75" hidden="1">
      <c r="A181" s="111" t="s">
        <v>181</v>
      </c>
      <c r="B181" s="96" t="s">
        <v>116</v>
      </c>
      <c r="C181" s="90" t="s">
        <v>344</v>
      </c>
      <c r="D181" s="90"/>
      <c r="E181" s="82">
        <v>0</v>
      </c>
      <c r="F181" s="82">
        <v>0</v>
      </c>
      <c r="G181" s="82">
        <f>G182</f>
        <v>0</v>
      </c>
    </row>
    <row r="182" spans="1:7" s="80" customFormat="1" ht="33.75" hidden="1">
      <c r="A182" s="111" t="s">
        <v>187</v>
      </c>
      <c r="B182" s="96" t="s">
        <v>116</v>
      </c>
      <c r="C182" s="90" t="s">
        <v>345</v>
      </c>
      <c r="D182" s="90"/>
      <c r="E182" s="82">
        <v>0</v>
      </c>
      <c r="F182" s="82">
        <v>0</v>
      </c>
      <c r="G182" s="82">
        <f aca="true" t="shared" si="8" ref="G182:G187">E182-F182</f>
        <v>0</v>
      </c>
    </row>
    <row r="183" spans="1:7" s="80" customFormat="1" ht="12.75" hidden="1">
      <c r="A183" s="111" t="s">
        <v>297</v>
      </c>
      <c r="B183" s="96" t="s">
        <v>116</v>
      </c>
      <c r="C183" s="90" t="s">
        <v>298</v>
      </c>
      <c r="D183" s="90"/>
      <c r="E183" s="82">
        <v>0</v>
      </c>
      <c r="F183" s="82">
        <v>0</v>
      </c>
      <c r="G183" s="82">
        <f t="shared" si="8"/>
        <v>0</v>
      </c>
    </row>
    <row r="184" spans="1:7" s="80" customFormat="1" ht="12.75" hidden="1">
      <c r="A184" s="111" t="s">
        <v>186</v>
      </c>
      <c r="B184" s="96" t="s">
        <v>116</v>
      </c>
      <c r="C184" s="90" t="s">
        <v>299</v>
      </c>
      <c r="D184" s="90"/>
      <c r="E184" s="82">
        <v>0</v>
      </c>
      <c r="F184" s="82">
        <v>0</v>
      </c>
      <c r="G184" s="82">
        <f t="shared" si="8"/>
        <v>0</v>
      </c>
    </row>
    <row r="185" spans="1:7" s="80" customFormat="1" ht="12.75" hidden="1">
      <c r="A185" s="111" t="s">
        <v>128</v>
      </c>
      <c r="B185" s="96" t="s">
        <v>116</v>
      </c>
      <c r="C185" s="90" t="s">
        <v>300</v>
      </c>
      <c r="D185" s="90"/>
      <c r="E185" s="82">
        <f>E183</f>
        <v>0</v>
      </c>
      <c r="F185" s="82">
        <v>0</v>
      </c>
      <c r="G185" s="82">
        <f t="shared" si="8"/>
        <v>0</v>
      </c>
    </row>
    <row r="186" spans="1:7" s="80" customFormat="1" ht="12.75" hidden="1">
      <c r="A186" s="111" t="s">
        <v>181</v>
      </c>
      <c r="B186" s="96" t="s">
        <v>116</v>
      </c>
      <c r="C186" s="90" t="s">
        <v>301</v>
      </c>
      <c r="D186" s="90"/>
      <c r="E186" s="82">
        <f>E183</f>
        <v>0</v>
      </c>
      <c r="F186" s="82">
        <v>0</v>
      </c>
      <c r="G186" s="82">
        <f t="shared" si="8"/>
        <v>0</v>
      </c>
    </row>
    <row r="187" spans="1:7" s="80" customFormat="1" ht="33.75" hidden="1">
      <c r="A187" s="111" t="s">
        <v>187</v>
      </c>
      <c r="B187" s="96" t="s">
        <v>116</v>
      </c>
      <c r="C187" s="90" t="s">
        <v>302</v>
      </c>
      <c r="D187" s="90"/>
      <c r="E187" s="82">
        <f>E183</f>
        <v>0</v>
      </c>
      <c r="F187" s="82">
        <v>0</v>
      </c>
      <c r="G187" s="82">
        <f t="shared" si="8"/>
        <v>0</v>
      </c>
    </row>
    <row r="188" spans="1:7" s="80" customFormat="1" ht="12.75" hidden="1">
      <c r="A188" s="113" t="s">
        <v>289</v>
      </c>
      <c r="B188" s="96" t="s">
        <v>116</v>
      </c>
      <c r="C188" s="97" t="s">
        <v>290</v>
      </c>
      <c r="D188" s="97"/>
      <c r="E188" s="98">
        <f>E193+E198+E203</f>
        <v>0</v>
      </c>
      <c r="F188" s="98">
        <f>F193+F198+F203</f>
        <v>0</v>
      </c>
      <c r="G188" s="98">
        <f>G193+G198</f>
        <v>0</v>
      </c>
    </row>
    <row r="189" spans="1:7" s="80" customFormat="1" ht="12.75" hidden="1">
      <c r="A189" s="114" t="s">
        <v>291</v>
      </c>
      <c r="B189" s="96" t="s">
        <v>116</v>
      </c>
      <c r="C189" s="90" t="s">
        <v>292</v>
      </c>
      <c r="D189" s="90"/>
      <c r="E189" s="82">
        <f>E193</f>
        <v>0</v>
      </c>
      <c r="F189" s="82">
        <f>F193</f>
        <v>0</v>
      </c>
      <c r="G189" s="82">
        <f aca="true" t="shared" si="9" ref="G189:G198">E189-F189</f>
        <v>0</v>
      </c>
    </row>
    <row r="190" spans="1:7" s="80" customFormat="1" ht="12.75" hidden="1">
      <c r="A190" s="114" t="s">
        <v>186</v>
      </c>
      <c r="B190" s="96" t="s">
        <v>116</v>
      </c>
      <c r="C190" s="90" t="s">
        <v>293</v>
      </c>
      <c r="D190" s="90"/>
      <c r="E190" s="82">
        <f>E193</f>
        <v>0</v>
      </c>
      <c r="F190" s="82">
        <f>F193</f>
        <v>0</v>
      </c>
      <c r="G190" s="82">
        <f t="shared" si="9"/>
        <v>0</v>
      </c>
    </row>
    <row r="191" spans="1:7" s="80" customFormat="1" ht="12.75" hidden="1">
      <c r="A191" s="114" t="s">
        <v>128</v>
      </c>
      <c r="B191" s="96" t="s">
        <v>116</v>
      </c>
      <c r="C191" s="90" t="s">
        <v>294</v>
      </c>
      <c r="D191" s="90"/>
      <c r="E191" s="82">
        <f>E193</f>
        <v>0</v>
      </c>
      <c r="F191" s="82">
        <f>F193</f>
        <v>0</v>
      </c>
      <c r="G191" s="82">
        <f t="shared" si="9"/>
        <v>0</v>
      </c>
    </row>
    <row r="192" spans="1:7" s="80" customFormat="1" ht="22.5" hidden="1">
      <c r="A192" s="114" t="s">
        <v>181</v>
      </c>
      <c r="B192" s="96" t="s">
        <v>116</v>
      </c>
      <c r="C192" s="90" t="s">
        <v>295</v>
      </c>
      <c r="D192" s="90"/>
      <c r="E192" s="82">
        <f>E193</f>
        <v>0</v>
      </c>
      <c r="F192" s="82">
        <f>F193</f>
        <v>0</v>
      </c>
      <c r="G192" s="82">
        <f t="shared" si="9"/>
        <v>0</v>
      </c>
    </row>
    <row r="193" spans="1:7" s="80" customFormat="1" ht="33.75" hidden="1">
      <c r="A193" s="114" t="s">
        <v>187</v>
      </c>
      <c r="B193" s="96" t="s">
        <v>116</v>
      </c>
      <c r="C193" s="90" t="s">
        <v>296</v>
      </c>
      <c r="D193" s="90"/>
      <c r="E193" s="82">
        <v>0</v>
      </c>
      <c r="F193" s="82">
        <v>0</v>
      </c>
      <c r="G193" s="82">
        <f t="shared" si="9"/>
        <v>0</v>
      </c>
    </row>
    <row r="194" spans="1:7" s="80" customFormat="1" ht="12.75" hidden="1">
      <c r="A194" s="114" t="s">
        <v>312</v>
      </c>
      <c r="B194" s="96" t="s">
        <v>116</v>
      </c>
      <c r="C194" s="90" t="s">
        <v>307</v>
      </c>
      <c r="D194" s="90"/>
      <c r="E194" s="82">
        <f>E198</f>
        <v>0</v>
      </c>
      <c r="F194" s="82">
        <f>F198</f>
        <v>0</v>
      </c>
      <c r="G194" s="82">
        <f t="shared" si="9"/>
        <v>0</v>
      </c>
    </row>
    <row r="195" spans="1:7" s="80" customFormat="1" ht="12.75" hidden="1">
      <c r="A195" s="114" t="s">
        <v>186</v>
      </c>
      <c r="B195" s="96" t="s">
        <v>116</v>
      </c>
      <c r="C195" s="90" t="s">
        <v>308</v>
      </c>
      <c r="D195" s="90"/>
      <c r="E195" s="82">
        <f>E194</f>
        <v>0</v>
      </c>
      <c r="F195" s="82">
        <f>F198</f>
        <v>0</v>
      </c>
      <c r="G195" s="82">
        <f t="shared" si="9"/>
        <v>0</v>
      </c>
    </row>
    <row r="196" spans="1:7" s="80" customFormat="1" ht="12.75" hidden="1">
      <c r="A196" s="114" t="s">
        <v>128</v>
      </c>
      <c r="B196" s="96" t="s">
        <v>116</v>
      </c>
      <c r="C196" s="90" t="s">
        <v>309</v>
      </c>
      <c r="D196" s="90"/>
      <c r="E196" s="82">
        <f>E194</f>
        <v>0</v>
      </c>
      <c r="F196" s="82">
        <f>F198</f>
        <v>0</v>
      </c>
      <c r="G196" s="82">
        <f t="shared" si="9"/>
        <v>0</v>
      </c>
    </row>
    <row r="197" spans="1:7" s="80" customFormat="1" ht="22.5" hidden="1">
      <c r="A197" s="114" t="s">
        <v>181</v>
      </c>
      <c r="B197" s="96" t="s">
        <v>116</v>
      </c>
      <c r="C197" s="90" t="s">
        <v>310</v>
      </c>
      <c r="D197" s="90"/>
      <c r="E197" s="82">
        <f>E194</f>
        <v>0</v>
      </c>
      <c r="F197" s="82">
        <f>F198</f>
        <v>0</v>
      </c>
      <c r="G197" s="82">
        <f t="shared" si="9"/>
        <v>0</v>
      </c>
    </row>
    <row r="198" spans="1:7" s="80" customFormat="1" ht="33.75" hidden="1">
      <c r="A198" s="114" t="s">
        <v>187</v>
      </c>
      <c r="B198" s="96" t="s">
        <v>116</v>
      </c>
      <c r="C198" s="90" t="s">
        <v>311</v>
      </c>
      <c r="D198" s="90"/>
      <c r="E198" s="82">
        <v>0</v>
      </c>
      <c r="F198" s="82">
        <v>0</v>
      </c>
      <c r="G198" s="82">
        <f t="shared" si="9"/>
        <v>0</v>
      </c>
    </row>
    <row r="199" spans="1:7" s="80" customFormat="1" ht="12.75" hidden="1">
      <c r="A199" s="114" t="s">
        <v>313</v>
      </c>
      <c r="B199" s="96" t="s">
        <v>116</v>
      </c>
      <c r="C199" s="90" t="s">
        <v>445</v>
      </c>
      <c r="D199" s="90"/>
      <c r="E199" s="82">
        <f>E203</f>
        <v>0</v>
      </c>
      <c r="F199" s="82">
        <f>F203</f>
        <v>0</v>
      </c>
      <c r="G199" s="82">
        <f aca="true" t="shared" si="10" ref="G199:G204">E199-F199</f>
        <v>0</v>
      </c>
    </row>
    <row r="200" spans="1:7" s="80" customFormat="1" ht="12.75" hidden="1">
      <c r="A200" s="114" t="s">
        <v>186</v>
      </c>
      <c r="B200" s="96" t="s">
        <v>116</v>
      </c>
      <c r="C200" s="90" t="s">
        <v>446</v>
      </c>
      <c r="D200" s="90"/>
      <c r="E200" s="82">
        <f>E203</f>
        <v>0</v>
      </c>
      <c r="F200" s="82">
        <f>F203</f>
        <v>0</v>
      </c>
      <c r="G200" s="82">
        <f t="shared" si="10"/>
        <v>0</v>
      </c>
    </row>
    <row r="201" spans="1:7" s="80" customFormat="1" ht="12.75" hidden="1">
      <c r="A201" s="114" t="s">
        <v>128</v>
      </c>
      <c r="B201" s="96" t="s">
        <v>116</v>
      </c>
      <c r="C201" s="90" t="s">
        <v>447</v>
      </c>
      <c r="D201" s="90"/>
      <c r="E201" s="82">
        <f>E203</f>
        <v>0</v>
      </c>
      <c r="F201" s="82">
        <f>F203</f>
        <v>0</v>
      </c>
      <c r="G201" s="82">
        <f t="shared" si="10"/>
        <v>0</v>
      </c>
    </row>
    <row r="202" spans="1:7" s="80" customFormat="1" ht="22.5" hidden="1">
      <c r="A202" s="114" t="s">
        <v>181</v>
      </c>
      <c r="B202" s="96" t="s">
        <v>116</v>
      </c>
      <c r="C202" s="90" t="s">
        <v>448</v>
      </c>
      <c r="D202" s="90"/>
      <c r="E202" s="82">
        <f>E203</f>
        <v>0</v>
      </c>
      <c r="F202" s="82">
        <f>F203</f>
        <v>0</v>
      </c>
      <c r="G202" s="82">
        <f t="shared" si="10"/>
        <v>0</v>
      </c>
    </row>
    <row r="203" spans="1:7" s="80" customFormat="1" ht="33.75" hidden="1">
      <c r="A203" s="114" t="s">
        <v>187</v>
      </c>
      <c r="B203" s="96" t="s">
        <v>116</v>
      </c>
      <c r="C203" s="90" t="s">
        <v>449</v>
      </c>
      <c r="D203" s="90"/>
      <c r="E203" s="82">
        <v>0</v>
      </c>
      <c r="F203" s="82">
        <v>0</v>
      </c>
      <c r="G203" s="82">
        <f t="shared" si="10"/>
        <v>0</v>
      </c>
    </row>
    <row r="204" spans="1:7" s="80" customFormat="1" ht="11.25" customHeight="1" hidden="1">
      <c r="A204" s="112" t="s">
        <v>289</v>
      </c>
      <c r="B204" s="96" t="s">
        <v>116</v>
      </c>
      <c r="C204" s="90" t="s">
        <v>290</v>
      </c>
      <c r="D204" s="90"/>
      <c r="E204" s="82">
        <f>E207+E210+E213</f>
        <v>0</v>
      </c>
      <c r="F204" s="82">
        <f>F207+F210+F213</f>
        <v>9320981.47</v>
      </c>
      <c r="G204" s="82">
        <f t="shared" si="10"/>
        <v>-9320981.47</v>
      </c>
    </row>
    <row r="205" spans="1:7" s="80" customFormat="1" ht="56.25" hidden="1">
      <c r="A205" s="111" t="s">
        <v>556</v>
      </c>
      <c r="B205" s="96" t="s">
        <v>116</v>
      </c>
      <c r="C205" s="90" t="s">
        <v>292</v>
      </c>
      <c r="D205" s="90"/>
      <c r="E205" s="82">
        <f>E207</f>
        <v>0</v>
      </c>
      <c r="F205" s="82">
        <f>F207</f>
        <v>7028064</v>
      </c>
      <c r="G205" s="82">
        <f aca="true" t="shared" si="11" ref="G205:G210">E205-F205</f>
        <v>-7028064</v>
      </c>
    </row>
    <row r="206" spans="1:7" s="80" customFormat="1" ht="33.75" hidden="1">
      <c r="A206" s="111" t="s">
        <v>557</v>
      </c>
      <c r="B206" s="96" t="s">
        <v>116</v>
      </c>
      <c r="C206" s="90" t="s">
        <v>552</v>
      </c>
      <c r="D206" s="90"/>
      <c r="E206" s="82">
        <f>E207</f>
        <v>0</v>
      </c>
      <c r="F206" s="82">
        <f>F207</f>
        <v>7028064</v>
      </c>
      <c r="G206" s="82">
        <f t="shared" si="11"/>
        <v>-7028064</v>
      </c>
    </row>
    <row r="207" spans="1:7" s="80" customFormat="1" ht="33.75" hidden="1">
      <c r="A207" s="111" t="s">
        <v>558</v>
      </c>
      <c r="B207" s="96" t="s">
        <v>116</v>
      </c>
      <c r="C207" s="90" t="s">
        <v>553</v>
      </c>
      <c r="D207" s="90"/>
      <c r="E207" s="82">
        <v>0</v>
      </c>
      <c r="F207" s="82">
        <v>7028064</v>
      </c>
      <c r="G207" s="82">
        <f t="shared" si="11"/>
        <v>-7028064</v>
      </c>
    </row>
    <row r="208" spans="1:7" s="80" customFormat="1" ht="35.25" customHeight="1" hidden="1">
      <c r="A208" s="111" t="s">
        <v>559</v>
      </c>
      <c r="B208" s="96" t="s">
        <v>116</v>
      </c>
      <c r="C208" s="90" t="s">
        <v>307</v>
      </c>
      <c r="D208" s="90"/>
      <c r="E208" s="82">
        <f>E210</f>
        <v>0</v>
      </c>
      <c r="F208" s="82">
        <f>F210</f>
        <v>2245076</v>
      </c>
      <c r="G208" s="82">
        <f t="shared" si="11"/>
        <v>-2245076</v>
      </c>
    </row>
    <row r="209" spans="1:7" s="80" customFormat="1" ht="33.75" hidden="1">
      <c r="A209" s="111" t="s">
        <v>557</v>
      </c>
      <c r="B209" s="96" t="s">
        <v>116</v>
      </c>
      <c r="C209" s="90" t="s">
        <v>554</v>
      </c>
      <c r="D209" s="90"/>
      <c r="E209" s="82">
        <f>E210</f>
        <v>0</v>
      </c>
      <c r="F209" s="82">
        <f>F210</f>
        <v>2245076</v>
      </c>
      <c r="G209" s="82">
        <f t="shared" si="11"/>
        <v>-2245076</v>
      </c>
    </row>
    <row r="210" spans="1:7" s="80" customFormat="1" ht="33.75" hidden="1">
      <c r="A210" s="111" t="s">
        <v>558</v>
      </c>
      <c r="B210" s="96" t="s">
        <v>116</v>
      </c>
      <c r="C210" s="90" t="s">
        <v>555</v>
      </c>
      <c r="D210" s="90"/>
      <c r="E210" s="82">
        <v>0</v>
      </c>
      <c r="F210" s="82">
        <v>2245076</v>
      </c>
      <c r="G210" s="82">
        <f t="shared" si="11"/>
        <v>-2245076</v>
      </c>
    </row>
    <row r="211" spans="1:7" s="80" customFormat="1" ht="22.5" hidden="1">
      <c r="A211" s="111" t="s">
        <v>586</v>
      </c>
      <c r="B211" s="96" t="s">
        <v>116</v>
      </c>
      <c r="C211" s="90" t="s">
        <v>445</v>
      </c>
      <c r="D211" s="90"/>
      <c r="E211" s="82">
        <f>E213</f>
        <v>0</v>
      </c>
      <c r="F211" s="82">
        <f>F213</f>
        <v>47841.47</v>
      </c>
      <c r="G211" s="82">
        <f>E211-F211</f>
        <v>-47841.47</v>
      </c>
    </row>
    <row r="212" spans="1:7" s="80" customFormat="1" ht="33.75" hidden="1">
      <c r="A212" s="111" t="s">
        <v>557</v>
      </c>
      <c r="B212" s="96" t="s">
        <v>116</v>
      </c>
      <c r="C212" s="90" t="s">
        <v>587</v>
      </c>
      <c r="D212" s="90"/>
      <c r="E212" s="82">
        <f>E213</f>
        <v>0</v>
      </c>
      <c r="F212" s="82">
        <f>F213</f>
        <v>47841.47</v>
      </c>
      <c r="G212" s="82">
        <f>E212-F212</f>
        <v>-47841.47</v>
      </c>
    </row>
    <row r="213" spans="1:7" s="80" customFormat="1" ht="33.75" hidden="1">
      <c r="A213" s="111" t="s">
        <v>558</v>
      </c>
      <c r="B213" s="96" t="s">
        <v>116</v>
      </c>
      <c r="C213" s="90" t="s">
        <v>588</v>
      </c>
      <c r="D213" s="90"/>
      <c r="E213" s="82">
        <v>0</v>
      </c>
      <c r="F213" s="82">
        <v>47841.47</v>
      </c>
      <c r="G213" s="82">
        <f>E213-F213</f>
        <v>-47841.47</v>
      </c>
    </row>
    <row r="214" spans="1:7" s="80" customFormat="1" ht="12.75" hidden="1">
      <c r="A214" s="112" t="s">
        <v>639</v>
      </c>
      <c r="B214" s="96" t="s">
        <v>116</v>
      </c>
      <c r="C214" s="97" t="s">
        <v>290</v>
      </c>
      <c r="D214" s="97"/>
      <c r="E214" s="98">
        <f>E220+E217+E223</f>
        <v>0</v>
      </c>
      <c r="F214" s="98">
        <f>F220+F217+F223</f>
        <v>0</v>
      </c>
      <c r="G214" s="98">
        <f>G220</f>
        <v>0</v>
      </c>
    </row>
    <row r="215" spans="1:7" s="80" customFormat="1" ht="56.25" hidden="1">
      <c r="A215" s="111" t="s">
        <v>556</v>
      </c>
      <c r="B215" s="91" t="s">
        <v>116</v>
      </c>
      <c r="C215" s="90" t="s">
        <v>292</v>
      </c>
      <c r="D215" s="90"/>
      <c r="E215" s="82">
        <f>E217</f>
        <v>0</v>
      </c>
      <c r="F215" s="82">
        <f>F217</f>
        <v>0</v>
      </c>
      <c r="G215" s="82">
        <f>E215-F215</f>
        <v>0</v>
      </c>
    </row>
    <row r="216" spans="1:7" s="80" customFormat="1" ht="33.75" hidden="1">
      <c r="A216" s="111" t="s">
        <v>557</v>
      </c>
      <c r="B216" s="91" t="s">
        <v>116</v>
      </c>
      <c r="C216" s="90" t="s">
        <v>552</v>
      </c>
      <c r="D216" s="90"/>
      <c r="E216" s="82">
        <f>E217</f>
        <v>0</v>
      </c>
      <c r="F216" s="82">
        <f>F217</f>
        <v>0</v>
      </c>
      <c r="G216" s="82">
        <f>E216-F216</f>
        <v>0</v>
      </c>
    </row>
    <row r="217" spans="1:7" s="80" customFormat="1" ht="33.75" hidden="1">
      <c r="A217" s="111" t="s">
        <v>558</v>
      </c>
      <c r="B217" s="91" t="s">
        <v>116</v>
      </c>
      <c r="C217" s="90" t="s">
        <v>553</v>
      </c>
      <c r="D217" s="90"/>
      <c r="E217" s="82">
        <v>0</v>
      </c>
      <c r="F217" s="82">
        <v>0</v>
      </c>
      <c r="G217" s="82">
        <f>E217-F217</f>
        <v>0</v>
      </c>
    </row>
    <row r="218" spans="1:7" s="80" customFormat="1" ht="33.75" hidden="1">
      <c r="A218" s="111" t="s">
        <v>559</v>
      </c>
      <c r="B218" s="91" t="s">
        <v>116</v>
      </c>
      <c r="C218" s="90" t="s">
        <v>307</v>
      </c>
      <c r="D218" s="90"/>
      <c r="E218" s="82">
        <f>E220</f>
        <v>0</v>
      </c>
      <c r="F218" s="82">
        <f>F220</f>
        <v>0</v>
      </c>
      <c r="G218" s="82">
        <f>G220</f>
        <v>0</v>
      </c>
    </row>
    <row r="219" spans="1:7" s="80" customFormat="1" ht="33.75" hidden="1">
      <c r="A219" s="111" t="s">
        <v>557</v>
      </c>
      <c r="B219" s="91" t="s">
        <v>116</v>
      </c>
      <c r="C219" s="90" t="s">
        <v>554</v>
      </c>
      <c r="D219" s="90"/>
      <c r="E219" s="82">
        <f>E220</f>
        <v>0</v>
      </c>
      <c r="F219" s="82">
        <f>F220</f>
        <v>0</v>
      </c>
      <c r="G219" s="82">
        <f>G220</f>
        <v>0</v>
      </c>
    </row>
    <row r="220" spans="1:7" s="80" customFormat="1" ht="33.75" hidden="1">
      <c r="A220" s="111" t="s">
        <v>558</v>
      </c>
      <c r="B220" s="91" t="s">
        <v>116</v>
      </c>
      <c r="C220" s="90" t="s">
        <v>555</v>
      </c>
      <c r="D220" s="90"/>
      <c r="E220" s="82">
        <v>0</v>
      </c>
      <c r="F220" s="82">
        <v>0</v>
      </c>
      <c r="G220" s="82">
        <f>E220-F220</f>
        <v>0</v>
      </c>
    </row>
    <row r="221" spans="1:7" s="80" customFormat="1" ht="33.75" hidden="1">
      <c r="A221" s="111" t="s">
        <v>559</v>
      </c>
      <c r="B221" s="91" t="s">
        <v>116</v>
      </c>
      <c r="C221" s="90" t="s">
        <v>445</v>
      </c>
      <c r="D221" s="90"/>
      <c r="E221" s="82">
        <f>E223</f>
        <v>0</v>
      </c>
      <c r="F221" s="82">
        <f>F223</f>
        <v>0</v>
      </c>
      <c r="G221" s="82">
        <f>G223</f>
        <v>0</v>
      </c>
    </row>
    <row r="222" spans="1:7" s="80" customFormat="1" ht="33.75" hidden="1">
      <c r="A222" s="111" t="s">
        <v>557</v>
      </c>
      <c r="B222" s="91" t="s">
        <v>116</v>
      </c>
      <c r="C222" s="90" t="s">
        <v>587</v>
      </c>
      <c r="D222" s="90"/>
      <c r="E222" s="82">
        <f>E223</f>
        <v>0</v>
      </c>
      <c r="F222" s="82">
        <f>F223</f>
        <v>0</v>
      </c>
      <c r="G222" s="82">
        <f>G223</f>
        <v>0</v>
      </c>
    </row>
    <row r="223" spans="1:7" s="80" customFormat="1" ht="33.75" hidden="1">
      <c r="A223" s="111" t="s">
        <v>558</v>
      </c>
      <c r="B223" s="91" t="s">
        <v>116</v>
      </c>
      <c r="C223" s="90" t="s">
        <v>588</v>
      </c>
      <c r="D223" s="90"/>
      <c r="E223" s="82">
        <v>0</v>
      </c>
      <c r="F223" s="82">
        <v>0</v>
      </c>
      <c r="G223" s="82">
        <f>E223-F223</f>
        <v>0</v>
      </c>
    </row>
    <row r="224" spans="1:7" s="80" customFormat="1" ht="12.75" hidden="1">
      <c r="A224" s="112" t="s">
        <v>182</v>
      </c>
      <c r="B224" s="96" t="s">
        <v>116</v>
      </c>
      <c r="C224" s="97" t="s">
        <v>183</v>
      </c>
      <c r="D224" s="97"/>
      <c r="E224" s="98">
        <f>E229</f>
        <v>0</v>
      </c>
      <c r="F224" s="98">
        <f>F229</f>
        <v>0</v>
      </c>
      <c r="G224" s="98">
        <f aca="true" t="shared" si="12" ref="G224:G231">E224-F224</f>
        <v>0</v>
      </c>
    </row>
    <row r="225" spans="1:7" s="80" customFormat="1" ht="12.75" hidden="1">
      <c r="A225" s="111" t="s">
        <v>184</v>
      </c>
      <c r="B225" s="91" t="s">
        <v>116</v>
      </c>
      <c r="C225" s="90" t="s">
        <v>185</v>
      </c>
      <c r="D225" s="90"/>
      <c r="E225" s="82">
        <f>E229</f>
        <v>0</v>
      </c>
      <c r="F225" s="82">
        <f>F229</f>
        <v>0</v>
      </c>
      <c r="G225" s="82">
        <f t="shared" si="12"/>
        <v>0</v>
      </c>
    </row>
    <row r="226" spans="1:7" s="80" customFormat="1" ht="12.75" hidden="1">
      <c r="A226" s="111" t="s">
        <v>186</v>
      </c>
      <c r="B226" s="91" t="s">
        <v>116</v>
      </c>
      <c r="C226" s="90" t="s">
        <v>500</v>
      </c>
      <c r="D226" s="90"/>
      <c r="E226" s="82">
        <f>E229</f>
        <v>0</v>
      </c>
      <c r="F226" s="82">
        <f>F229</f>
        <v>0</v>
      </c>
      <c r="G226" s="82">
        <f t="shared" si="12"/>
        <v>0</v>
      </c>
    </row>
    <row r="227" spans="1:7" s="80" customFormat="1" ht="12.75" hidden="1">
      <c r="A227" s="111" t="s">
        <v>128</v>
      </c>
      <c r="B227" s="91" t="s">
        <v>116</v>
      </c>
      <c r="C227" s="90" t="s">
        <v>499</v>
      </c>
      <c r="D227" s="90"/>
      <c r="E227" s="82">
        <f>E229</f>
        <v>0</v>
      </c>
      <c r="F227" s="82">
        <f>F229</f>
        <v>0</v>
      </c>
      <c r="G227" s="82">
        <f t="shared" si="12"/>
        <v>0</v>
      </c>
    </row>
    <row r="228" spans="1:7" s="80" customFormat="1" ht="15" customHeight="1" hidden="1">
      <c r="A228" s="111" t="s">
        <v>181</v>
      </c>
      <c r="B228" s="91" t="s">
        <v>116</v>
      </c>
      <c r="C228" s="90" t="s">
        <v>498</v>
      </c>
      <c r="D228" s="90"/>
      <c r="E228" s="82">
        <f>E229</f>
        <v>0</v>
      </c>
      <c r="F228" s="82">
        <f>F229</f>
        <v>0</v>
      </c>
      <c r="G228" s="82">
        <f t="shared" si="12"/>
        <v>0</v>
      </c>
    </row>
    <row r="229" spans="1:7" s="80" customFormat="1" ht="23.25" customHeight="1" hidden="1">
      <c r="A229" s="111" t="s">
        <v>187</v>
      </c>
      <c r="B229" s="91" t="s">
        <v>116</v>
      </c>
      <c r="C229" s="90" t="s">
        <v>497</v>
      </c>
      <c r="D229" s="90"/>
      <c r="E229" s="82">
        <v>0</v>
      </c>
      <c r="F229" s="82">
        <v>0</v>
      </c>
      <c r="G229" s="82">
        <f t="shared" si="12"/>
        <v>0</v>
      </c>
    </row>
    <row r="230" spans="1:7" s="80" customFormat="1" ht="10.5" customHeight="1">
      <c r="A230" s="112" t="s">
        <v>289</v>
      </c>
      <c r="B230" s="96" t="s">
        <v>116</v>
      </c>
      <c r="C230" s="97" t="s">
        <v>290</v>
      </c>
      <c r="D230" s="97"/>
      <c r="E230" s="98">
        <f>E234+E238</f>
        <v>1500000</v>
      </c>
      <c r="F230" s="98">
        <f>F234+F238</f>
        <v>0</v>
      </c>
      <c r="G230" s="98">
        <f>E230-F230</f>
        <v>1500000</v>
      </c>
    </row>
    <row r="231" spans="1:7" s="80" customFormat="1" ht="12" customHeight="1">
      <c r="A231" s="111" t="s">
        <v>700</v>
      </c>
      <c r="B231" s="91" t="s">
        <v>116</v>
      </c>
      <c r="C231" s="90" t="s">
        <v>307</v>
      </c>
      <c r="D231" s="90"/>
      <c r="E231" s="82">
        <f>E234</f>
        <v>1450000</v>
      </c>
      <c r="F231" s="82">
        <f>F234</f>
        <v>0</v>
      </c>
      <c r="G231" s="82">
        <f t="shared" si="12"/>
        <v>1450000</v>
      </c>
    </row>
    <row r="232" spans="1:7" s="80" customFormat="1" ht="10.5" customHeight="1">
      <c r="A232" s="111" t="s">
        <v>186</v>
      </c>
      <c r="B232" s="91" t="s">
        <v>116</v>
      </c>
      <c r="C232" s="90" t="s">
        <v>554</v>
      </c>
      <c r="D232" s="90"/>
      <c r="E232" s="82">
        <f>E234</f>
        <v>1450000</v>
      </c>
      <c r="F232" s="82">
        <f>F234</f>
        <v>0</v>
      </c>
      <c r="G232" s="82">
        <f>G234</f>
        <v>1450000</v>
      </c>
    </row>
    <row r="233" spans="1:7" s="80" customFormat="1" ht="11.25" customHeight="1">
      <c r="A233" s="111" t="s">
        <v>128</v>
      </c>
      <c r="B233" s="91" t="s">
        <v>116</v>
      </c>
      <c r="C233" s="90" t="s">
        <v>702</v>
      </c>
      <c r="D233" s="90"/>
      <c r="E233" s="82">
        <f>E234</f>
        <v>1450000</v>
      </c>
      <c r="F233" s="82">
        <f>F234</f>
        <v>0</v>
      </c>
      <c r="G233" s="82">
        <f>G234</f>
        <v>1450000</v>
      </c>
    </row>
    <row r="234" spans="1:7" s="80" customFormat="1" ht="11.25" customHeight="1">
      <c r="A234" s="111" t="s">
        <v>145</v>
      </c>
      <c r="B234" s="91" t="s">
        <v>116</v>
      </c>
      <c r="C234" s="90" t="s">
        <v>555</v>
      </c>
      <c r="D234" s="90"/>
      <c r="E234" s="82">
        <v>1450000</v>
      </c>
      <c r="F234" s="82">
        <v>0</v>
      </c>
      <c r="G234" s="82">
        <f>E234-F234</f>
        <v>1450000</v>
      </c>
    </row>
    <row r="235" spans="1:7" s="80" customFormat="1" ht="11.25" customHeight="1">
      <c r="A235" s="111" t="s">
        <v>701</v>
      </c>
      <c r="B235" s="91" t="s">
        <v>116</v>
      </c>
      <c r="C235" s="90" t="s">
        <v>445</v>
      </c>
      <c r="D235" s="90"/>
      <c r="E235" s="82">
        <f>E238</f>
        <v>50000</v>
      </c>
      <c r="F235" s="82">
        <f>F238</f>
        <v>0</v>
      </c>
      <c r="G235" s="82">
        <f>G238</f>
        <v>50000</v>
      </c>
    </row>
    <row r="236" spans="1:7" s="80" customFormat="1" ht="12" customHeight="1">
      <c r="A236" s="111" t="s">
        <v>186</v>
      </c>
      <c r="B236" s="91" t="s">
        <v>116</v>
      </c>
      <c r="C236" s="90" t="s">
        <v>587</v>
      </c>
      <c r="D236" s="90"/>
      <c r="E236" s="82">
        <f>E238</f>
        <v>50000</v>
      </c>
      <c r="F236" s="82">
        <f>F238</f>
        <v>0</v>
      </c>
      <c r="G236" s="82">
        <f>G238</f>
        <v>50000</v>
      </c>
    </row>
    <row r="237" spans="1:7" s="80" customFormat="1" ht="13.5" customHeight="1">
      <c r="A237" s="111" t="s">
        <v>128</v>
      </c>
      <c r="B237" s="91" t="s">
        <v>116</v>
      </c>
      <c r="C237" s="90" t="s">
        <v>703</v>
      </c>
      <c r="D237" s="90"/>
      <c r="E237" s="82">
        <f>E238</f>
        <v>50000</v>
      </c>
      <c r="F237" s="82">
        <f>F238</f>
        <v>0</v>
      </c>
      <c r="G237" s="82">
        <f>G238</f>
        <v>50000</v>
      </c>
    </row>
    <row r="238" spans="1:7" s="80" customFormat="1" ht="12.75" customHeight="1">
      <c r="A238" s="111" t="s">
        <v>145</v>
      </c>
      <c r="B238" s="91" t="s">
        <v>116</v>
      </c>
      <c r="C238" s="90" t="s">
        <v>588</v>
      </c>
      <c r="D238" s="90"/>
      <c r="E238" s="82">
        <v>50000</v>
      </c>
      <c r="F238" s="82">
        <v>0</v>
      </c>
      <c r="G238" s="82">
        <f>E238-F238</f>
        <v>50000</v>
      </c>
    </row>
    <row r="239" spans="1:7" s="80" customFormat="1" ht="12.75">
      <c r="A239" s="112" t="s">
        <v>188</v>
      </c>
      <c r="B239" s="96" t="s">
        <v>116</v>
      </c>
      <c r="C239" s="97" t="s">
        <v>189</v>
      </c>
      <c r="D239" s="97"/>
      <c r="E239" s="98">
        <f>E252+E269+E270+E290</f>
        <v>2190000</v>
      </c>
      <c r="F239" s="98">
        <f>F252+F257+F275+F280+F285+F244+F248+F266+F290+F269+F270</f>
        <v>683239.82</v>
      </c>
      <c r="G239" s="98">
        <f>E239-F239</f>
        <v>1506760.1800000002</v>
      </c>
    </row>
    <row r="240" spans="1:7" s="80" customFormat="1" ht="12.75" hidden="1">
      <c r="A240" s="111" t="s">
        <v>428</v>
      </c>
      <c r="B240" s="91" t="s">
        <v>116</v>
      </c>
      <c r="C240" s="90" t="s">
        <v>413</v>
      </c>
      <c r="D240" s="90"/>
      <c r="E240" s="82">
        <f>E244</f>
        <v>0</v>
      </c>
      <c r="F240" s="82">
        <f>F244</f>
        <v>0</v>
      </c>
      <c r="G240" s="82">
        <f>G244</f>
        <v>0</v>
      </c>
    </row>
    <row r="241" spans="1:7" s="80" customFormat="1" ht="12.75" hidden="1">
      <c r="A241" s="111" t="s">
        <v>186</v>
      </c>
      <c r="B241" s="91" t="s">
        <v>116</v>
      </c>
      <c r="C241" s="90" t="s">
        <v>412</v>
      </c>
      <c r="D241" s="90"/>
      <c r="E241" s="82">
        <f>E244</f>
        <v>0</v>
      </c>
      <c r="F241" s="82">
        <f>F244</f>
        <v>0</v>
      </c>
      <c r="G241" s="82">
        <f>G244</f>
        <v>0</v>
      </c>
    </row>
    <row r="242" spans="1:7" s="80" customFormat="1" ht="12.75" hidden="1">
      <c r="A242" s="111" t="s">
        <v>128</v>
      </c>
      <c r="B242" s="91" t="s">
        <v>116</v>
      </c>
      <c r="C242" s="90" t="s">
        <v>425</v>
      </c>
      <c r="D242" s="90"/>
      <c r="E242" s="82">
        <f>E244</f>
        <v>0</v>
      </c>
      <c r="F242" s="82">
        <f>F244</f>
        <v>0</v>
      </c>
      <c r="G242" s="82">
        <f>G244</f>
        <v>0</v>
      </c>
    </row>
    <row r="243" spans="1:7" s="80" customFormat="1" ht="12" customHeight="1" hidden="1">
      <c r="A243" s="111" t="s">
        <v>429</v>
      </c>
      <c r="B243" s="91" t="s">
        <v>116</v>
      </c>
      <c r="C243" s="90" t="s">
        <v>424</v>
      </c>
      <c r="D243" s="90"/>
      <c r="E243" s="82">
        <f>E244</f>
        <v>0</v>
      </c>
      <c r="F243" s="82">
        <f>F244</f>
        <v>0</v>
      </c>
      <c r="G243" s="82">
        <f>G244</f>
        <v>0</v>
      </c>
    </row>
    <row r="244" spans="1:7" s="80" customFormat="1" ht="17.25" customHeight="1" hidden="1">
      <c r="A244" s="111" t="s">
        <v>145</v>
      </c>
      <c r="B244" s="91" t="s">
        <v>116</v>
      </c>
      <c r="C244" s="90" t="s">
        <v>430</v>
      </c>
      <c r="D244" s="90"/>
      <c r="E244" s="82">
        <v>0</v>
      </c>
      <c r="F244" s="82">
        <v>0</v>
      </c>
      <c r="G244" s="82">
        <f>E244-F244</f>
        <v>0</v>
      </c>
    </row>
    <row r="245" spans="1:7" s="80" customFormat="1" ht="0.75" customHeight="1" hidden="1">
      <c r="A245" s="111" t="s">
        <v>427</v>
      </c>
      <c r="B245" s="91" t="s">
        <v>116</v>
      </c>
      <c r="C245" s="90" t="s">
        <v>426</v>
      </c>
      <c r="D245" s="90"/>
      <c r="E245" s="82">
        <f>E248</f>
        <v>0</v>
      </c>
      <c r="F245" s="82">
        <f>F248</f>
        <v>0</v>
      </c>
      <c r="G245" s="82">
        <f>E245-F245</f>
        <v>0</v>
      </c>
    </row>
    <row r="246" spans="1:7" s="80" customFormat="1" ht="14.25" customHeight="1" hidden="1">
      <c r="A246" s="111" t="s">
        <v>128</v>
      </c>
      <c r="B246" s="91" t="s">
        <v>116</v>
      </c>
      <c r="C246" s="90" t="s">
        <v>425</v>
      </c>
      <c r="D246" s="90"/>
      <c r="E246" s="82">
        <f>E248</f>
        <v>0</v>
      </c>
      <c r="F246" s="82">
        <f>F248</f>
        <v>0</v>
      </c>
      <c r="G246" s="82">
        <f>E246-F246</f>
        <v>0</v>
      </c>
    </row>
    <row r="247" spans="1:7" s="80" customFormat="1" ht="15" customHeight="1" hidden="1">
      <c r="A247" s="111" t="s">
        <v>141</v>
      </c>
      <c r="B247" s="91" t="s">
        <v>116</v>
      </c>
      <c r="C247" s="90" t="s">
        <v>424</v>
      </c>
      <c r="D247" s="90"/>
      <c r="E247" s="82">
        <f>E248</f>
        <v>0</v>
      </c>
      <c r="F247" s="82">
        <v>0</v>
      </c>
      <c r="G247" s="82">
        <f>E247-F247</f>
        <v>0</v>
      </c>
    </row>
    <row r="248" spans="1:7" s="80" customFormat="1" ht="15" customHeight="1" hidden="1">
      <c r="A248" s="111" t="s">
        <v>145</v>
      </c>
      <c r="B248" s="91" t="s">
        <v>116</v>
      </c>
      <c r="C248" s="90" t="s">
        <v>423</v>
      </c>
      <c r="D248" s="90"/>
      <c r="E248" s="82">
        <v>0</v>
      </c>
      <c r="F248" s="82">
        <v>0</v>
      </c>
      <c r="G248" s="82">
        <f>E248-F248</f>
        <v>0</v>
      </c>
    </row>
    <row r="249" spans="1:7" s="80" customFormat="1" ht="12.75">
      <c r="A249" s="111" t="s">
        <v>573</v>
      </c>
      <c r="B249" s="91" t="s">
        <v>116</v>
      </c>
      <c r="C249" s="90" t="s">
        <v>504</v>
      </c>
      <c r="D249" s="90"/>
      <c r="E249" s="82">
        <f>E252+E269+E270</f>
        <v>1190000</v>
      </c>
      <c r="F249" s="82">
        <f>F252+F269+F270</f>
        <v>683239.82</v>
      </c>
      <c r="G249" s="82">
        <f aca="true" t="shared" si="13" ref="G249:G258">E249-F249</f>
        <v>506760.18000000005</v>
      </c>
    </row>
    <row r="250" spans="1:7" s="80" customFormat="1" ht="12.75">
      <c r="A250" s="111" t="s">
        <v>128</v>
      </c>
      <c r="B250" s="91" t="s">
        <v>116</v>
      </c>
      <c r="C250" s="90" t="s">
        <v>503</v>
      </c>
      <c r="D250" s="90"/>
      <c r="E250" s="82">
        <f>E251</f>
        <v>1190000</v>
      </c>
      <c r="F250" s="82">
        <f>F251</f>
        <v>683239.82</v>
      </c>
      <c r="G250" s="82">
        <f t="shared" si="13"/>
        <v>506760.18000000005</v>
      </c>
    </row>
    <row r="251" spans="1:7" s="80" customFormat="1" ht="12.75">
      <c r="A251" s="111" t="s">
        <v>141</v>
      </c>
      <c r="B251" s="91" t="s">
        <v>116</v>
      </c>
      <c r="C251" s="90" t="s">
        <v>502</v>
      </c>
      <c r="D251" s="90"/>
      <c r="E251" s="82">
        <f>E252+E269</f>
        <v>1190000</v>
      </c>
      <c r="F251" s="82">
        <f>F252+F269</f>
        <v>683239.82</v>
      </c>
      <c r="G251" s="82">
        <f t="shared" si="13"/>
        <v>506760.18000000005</v>
      </c>
    </row>
    <row r="252" spans="1:7" s="80" customFormat="1" ht="11.25" customHeight="1">
      <c r="A252" s="111" t="s">
        <v>144</v>
      </c>
      <c r="B252" s="91" t="s">
        <v>116</v>
      </c>
      <c r="C252" s="90" t="s">
        <v>501</v>
      </c>
      <c r="D252" s="90"/>
      <c r="E252" s="82">
        <v>1140000</v>
      </c>
      <c r="F252" s="82">
        <v>683239.82</v>
      </c>
      <c r="G252" s="82">
        <f t="shared" si="13"/>
        <v>456760.18000000005</v>
      </c>
    </row>
    <row r="253" spans="1:7" s="80" customFormat="1" ht="12.75" hidden="1">
      <c r="A253" s="111" t="s">
        <v>190</v>
      </c>
      <c r="B253" s="91" t="s">
        <v>116</v>
      </c>
      <c r="C253" s="90" t="s">
        <v>191</v>
      </c>
      <c r="D253" s="90"/>
      <c r="E253" s="82">
        <f>E257</f>
        <v>0</v>
      </c>
      <c r="F253" s="82">
        <f>F257</f>
        <v>0</v>
      </c>
      <c r="G253" s="82">
        <f t="shared" si="13"/>
        <v>0</v>
      </c>
    </row>
    <row r="254" spans="1:7" s="80" customFormat="1" ht="12.75" hidden="1">
      <c r="A254" s="111" t="s">
        <v>192</v>
      </c>
      <c r="B254" s="91" t="s">
        <v>116</v>
      </c>
      <c r="C254" s="90" t="s">
        <v>193</v>
      </c>
      <c r="D254" s="90"/>
      <c r="E254" s="82">
        <f>E257</f>
        <v>0</v>
      </c>
      <c r="F254" s="82">
        <f>F257</f>
        <v>0</v>
      </c>
      <c r="G254" s="82">
        <f t="shared" si="13"/>
        <v>0</v>
      </c>
    </row>
    <row r="255" spans="1:7" s="80" customFormat="1" ht="12.75" hidden="1">
      <c r="A255" s="111" t="s">
        <v>128</v>
      </c>
      <c r="B255" s="91" t="s">
        <v>116</v>
      </c>
      <c r="C255" s="90" t="s">
        <v>194</v>
      </c>
      <c r="D255" s="90"/>
      <c r="E255" s="82">
        <f>E257</f>
        <v>0</v>
      </c>
      <c r="F255" s="82">
        <f>F257</f>
        <v>0</v>
      </c>
      <c r="G255" s="82">
        <f t="shared" si="13"/>
        <v>0</v>
      </c>
    </row>
    <row r="256" spans="1:7" s="80" customFormat="1" ht="12.75" hidden="1">
      <c r="A256" s="111" t="s">
        <v>141</v>
      </c>
      <c r="B256" s="91" t="s">
        <v>116</v>
      </c>
      <c r="C256" s="90" t="s">
        <v>195</v>
      </c>
      <c r="D256" s="90"/>
      <c r="E256" s="82">
        <f>E257</f>
        <v>0</v>
      </c>
      <c r="F256" s="82">
        <f>F257</f>
        <v>0</v>
      </c>
      <c r="G256" s="82">
        <f t="shared" si="13"/>
        <v>0</v>
      </c>
    </row>
    <row r="257" spans="1:7" s="80" customFormat="1" ht="14.25" customHeight="1" hidden="1">
      <c r="A257" s="111" t="s">
        <v>145</v>
      </c>
      <c r="B257" s="91" t="s">
        <v>116</v>
      </c>
      <c r="C257" s="90" t="s">
        <v>196</v>
      </c>
      <c r="D257" s="90"/>
      <c r="E257" s="82">
        <v>0</v>
      </c>
      <c r="F257" s="82">
        <v>0</v>
      </c>
      <c r="G257" s="82">
        <f t="shared" si="13"/>
        <v>0</v>
      </c>
    </row>
    <row r="258" spans="1:7" s="80" customFormat="1" ht="12.75" hidden="1">
      <c r="A258" s="111" t="s">
        <v>280</v>
      </c>
      <c r="B258" s="91" t="s">
        <v>116</v>
      </c>
      <c r="C258" s="90" t="s">
        <v>282</v>
      </c>
      <c r="D258" s="90"/>
      <c r="E258" s="82">
        <v>0</v>
      </c>
      <c r="F258" s="82">
        <v>0</v>
      </c>
      <c r="G258" s="82">
        <f t="shared" si="13"/>
        <v>0</v>
      </c>
    </row>
    <row r="259" spans="1:7" s="80" customFormat="1" ht="12.75" hidden="1">
      <c r="A259" s="111" t="s">
        <v>281</v>
      </c>
      <c r="B259" s="91" t="s">
        <v>116</v>
      </c>
      <c r="C259" s="90" t="s">
        <v>283</v>
      </c>
      <c r="D259" s="90"/>
      <c r="E259" s="82">
        <v>0</v>
      </c>
      <c r="F259" s="82">
        <v>0</v>
      </c>
      <c r="G259" s="82">
        <f aca="true" t="shared" si="14" ref="G259:G269">E259-F259</f>
        <v>0</v>
      </c>
    </row>
    <row r="260" spans="1:7" s="80" customFormat="1" ht="12.75" hidden="1">
      <c r="A260" s="111" t="s">
        <v>128</v>
      </c>
      <c r="B260" s="91" t="s">
        <v>116</v>
      </c>
      <c r="C260" s="90" t="s">
        <v>284</v>
      </c>
      <c r="D260" s="90"/>
      <c r="E260" s="82">
        <v>0</v>
      </c>
      <c r="F260" s="82">
        <v>0</v>
      </c>
      <c r="G260" s="82">
        <f t="shared" si="14"/>
        <v>0</v>
      </c>
    </row>
    <row r="261" spans="1:7" s="80" customFormat="1" ht="12.75" hidden="1">
      <c r="A261" s="111" t="s">
        <v>141</v>
      </c>
      <c r="B261" s="91" t="s">
        <v>116</v>
      </c>
      <c r="C261" s="90" t="s">
        <v>285</v>
      </c>
      <c r="D261" s="90"/>
      <c r="E261" s="82">
        <v>0</v>
      </c>
      <c r="F261" s="82">
        <v>0</v>
      </c>
      <c r="G261" s="82">
        <f t="shared" si="14"/>
        <v>0</v>
      </c>
    </row>
    <row r="262" spans="1:7" s="80" customFormat="1" ht="12.75" hidden="1">
      <c r="A262" s="111" t="s">
        <v>145</v>
      </c>
      <c r="B262" s="91" t="s">
        <v>116</v>
      </c>
      <c r="C262" s="90" t="s">
        <v>286</v>
      </c>
      <c r="D262" s="90"/>
      <c r="E262" s="82">
        <v>0</v>
      </c>
      <c r="F262" s="82">
        <v>0</v>
      </c>
      <c r="G262" s="82">
        <f t="shared" si="14"/>
        <v>0</v>
      </c>
    </row>
    <row r="263" spans="1:7" s="80" customFormat="1" ht="12.75" hidden="1">
      <c r="A263" s="111" t="s">
        <v>281</v>
      </c>
      <c r="B263" s="91" t="s">
        <v>116</v>
      </c>
      <c r="C263" s="90" t="s">
        <v>283</v>
      </c>
      <c r="D263" s="90"/>
      <c r="E263" s="82">
        <f>E266</f>
        <v>0</v>
      </c>
      <c r="F263" s="82">
        <f>F266</f>
        <v>0</v>
      </c>
      <c r="G263" s="82">
        <f t="shared" si="14"/>
        <v>0</v>
      </c>
    </row>
    <row r="264" spans="1:7" s="80" customFormat="1" ht="12.75" hidden="1">
      <c r="A264" s="111" t="s">
        <v>128</v>
      </c>
      <c r="B264" s="91" t="s">
        <v>116</v>
      </c>
      <c r="C264" s="90" t="s">
        <v>284</v>
      </c>
      <c r="D264" s="90"/>
      <c r="E264" s="82">
        <f>E266</f>
        <v>0</v>
      </c>
      <c r="F264" s="82">
        <f>F266</f>
        <v>0</v>
      </c>
      <c r="G264" s="82">
        <f t="shared" si="14"/>
        <v>0</v>
      </c>
    </row>
    <row r="265" spans="1:7" s="80" customFormat="1" ht="12.75" hidden="1">
      <c r="A265" s="111" t="s">
        <v>141</v>
      </c>
      <c r="B265" s="91" t="s">
        <v>116</v>
      </c>
      <c r="C265" s="90" t="s">
        <v>285</v>
      </c>
      <c r="D265" s="90"/>
      <c r="E265" s="82">
        <f>E266</f>
        <v>0</v>
      </c>
      <c r="F265" s="82">
        <f>F266</f>
        <v>0</v>
      </c>
      <c r="G265" s="82">
        <f t="shared" si="14"/>
        <v>0</v>
      </c>
    </row>
    <row r="266" spans="1:7" s="80" customFormat="1" ht="12.75" hidden="1">
      <c r="A266" s="111" t="s">
        <v>145</v>
      </c>
      <c r="B266" s="91" t="s">
        <v>116</v>
      </c>
      <c r="C266" s="90" t="s">
        <v>286</v>
      </c>
      <c r="D266" s="90"/>
      <c r="E266" s="82">
        <v>0</v>
      </c>
      <c r="F266" s="82">
        <v>0</v>
      </c>
      <c r="G266" s="82">
        <f t="shared" si="14"/>
        <v>0</v>
      </c>
    </row>
    <row r="267" spans="1:7" s="80" customFormat="1" ht="12.75" hidden="1">
      <c r="A267" s="111" t="s">
        <v>128</v>
      </c>
      <c r="B267" s="91" t="s">
        <v>116</v>
      </c>
      <c r="C267" s="90" t="s">
        <v>503</v>
      </c>
      <c r="D267" s="90"/>
      <c r="E267" s="82">
        <v>0</v>
      </c>
      <c r="F267" s="82">
        <v>0</v>
      </c>
      <c r="G267" s="82">
        <f t="shared" si="14"/>
        <v>0</v>
      </c>
    </row>
    <row r="268" spans="1:7" s="80" customFormat="1" ht="12.75" hidden="1">
      <c r="A268" s="111" t="s">
        <v>141</v>
      </c>
      <c r="B268" s="91" t="s">
        <v>116</v>
      </c>
      <c r="C268" s="90" t="s">
        <v>502</v>
      </c>
      <c r="D268" s="90"/>
      <c r="E268" s="82">
        <v>0</v>
      </c>
      <c r="F268" s="82">
        <v>0</v>
      </c>
      <c r="G268" s="82">
        <f t="shared" si="14"/>
        <v>0</v>
      </c>
    </row>
    <row r="269" spans="1:7" s="80" customFormat="1" ht="12.75">
      <c r="A269" s="111" t="s">
        <v>574</v>
      </c>
      <c r="B269" s="91" t="s">
        <v>116</v>
      </c>
      <c r="C269" s="90" t="s">
        <v>575</v>
      </c>
      <c r="D269" s="90"/>
      <c r="E269" s="82">
        <v>50000</v>
      </c>
      <c r="F269" s="82">
        <v>0</v>
      </c>
      <c r="G269" s="82">
        <f t="shared" si="14"/>
        <v>50000</v>
      </c>
    </row>
    <row r="270" spans="1:7" s="80" customFormat="1" ht="11.25" customHeight="1">
      <c r="A270" s="111" t="s">
        <v>150</v>
      </c>
      <c r="B270" s="91" t="s">
        <v>116</v>
      </c>
      <c r="C270" s="90" t="s">
        <v>609</v>
      </c>
      <c r="D270" s="90"/>
      <c r="E270" s="82">
        <v>0</v>
      </c>
      <c r="F270" s="82">
        <v>0</v>
      </c>
      <c r="G270" s="82">
        <f>E270-F270</f>
        <v>0</v>
      </c>
    </row>
    <row r="271" spans="1:7" s="80" customFormat="1" ht="12.75" hidden="1">
      <c r="A271" s="111" t="s">
        <v>197</v>
      </c>
      <c r="B271" s="91" t="s">
        <v>116</v>
      </c>
      <c r="C271" s="90" t="s">
        <v>198</v>
      </c>
      <c r="D271" s="90"/>
      <c r="E271" s="82">
        <f>E274</f>
        <v>0</v>
      </c>
      <c r="F271" s="82">
        <f>F274</f>
        <v>0</v>
      </c>
      <c r="G271" s="82">
        <f>G275</f>
        <v>0</v>
      </c>
    </row>
    <row r="272" spans="1:7" s="80" customFormat="1" ht="12.75" hidden="1">
      <c r="A272" s="111" t="s">
        <v>186</v>
      </c>
      <c r="B272" s="91" t="s">
        <v>116</v>
      </c>
      <c r="C272" s="90" t="s">
        <v>505</v>
      </c>
      <c r="D272" s="90"/>
      <c r="E272" s="82">
        <f>E274</f>
        <v>0</v>
      </c>
      <c r="F272" s="82">
        <f>F274</f>
        <v>0</v>
      </c>
      <c r="G272" s="82">
        <f>G275</f>
        <v>0</v>
      </c>
    </row>
    <row r="273" spans="1:7" s="80" customFormat="1" ht="12.75" hidden="1">
      <c r="A273" s="111" t="s">
        <v>128</v>
      </c>
      <c r="B273" s="91" t="s">
        <v>116</v>
      </c>
      <c r="C273" s="90" t="s">
        <v>506</v>
      </c>
      <c r="D273" s="90"/>
      <c r="E273" s="82">
        <f>E274</f>
        <v>0</v>
      </c>
      <c r="F273" s="82">
        <f>F274</f>
        <v>0</v>
      </c>
      <c r="G273" s="82">
        <f>G275</f>
        <v>0</v>
      </c>
    </row>
    <row r="274" spans="1:7" s="80" customFormat="1" ht="12.75" customHeight="1" hidden="1">
      <c r="A274" s="111" t="s">
        <v>181</v>
      </c>
      <c r="B274" s="91" t="s">
        <v>116</v>
      </c>
      <c r="C274" s="90" t="s">
        <v>506</v>
      </c>
      <c r="D274" s="90"/>
      <c r="E274" s="82">
        <v>0</v>
      </c>
      <c r="F274" s="82">
        <v>0</v>
      </c>
      <c r="G274" s="82">
        <f>G275</f>
        <v>0</v>
      </c>
    </row>
    <row r="275" spans="1:7" s="80" customFormat="1" ht="21.75" customHeight="1" hidden="1">
      <c r="A275" s="111" t="s">
        <v>187</v>
      </c>
      <c r="B275" s="91" t="s">
        <v>116</v>
      </c>
      <c r="C275" s="90" t="s">
        <v>507</v>
      </c>
      <c r="D275" s="90"/>
      <c r="E275" s="82">
        <v>0</v>
      </c>
      <c r="F275" s="82">
        <v>0</v>
      </c>
      <c r="G275" s="82">
        <f>E275-F275</f>
        <v>0</v>
      </c>
    </row>
    <row r="276" spans="1:7" s="80" customFormat="1" ht="12.75" hidden="1">
      <c r="A276" s="111" t="s">
        <v>199</v>
      </c>
      <c r="B276" s="91" t="s">
        <v>116</v>
      </c>
      <c r="C276" s="90" t="s">
        <v>200</v>
      </c>
      <c r="D276" s="90"/>
      <c r="E276" s="82">
        <f>E280</f>
        <v>0</v>
      </c>
      <c r="F276" s="82">
        <f>F280</f>
        <v>0</v>
      </c>
      <c r="G276" s="82">
        <f aca="true" t="shared" si="15" ref="G276:G285">E276-F276</f>
        <v>0</v>
      </c>
    </row>
    <row r="277" spans="1:7" s="80" customFormat="1" ht="12.75" hidden="1">
      <c r="A277" s="111" t="s">
        <v>186</v>
      </c>
      <c r="B277" s="91" t="s">
        <v>116</v>
      </c>
      <c r="C277" s="90" t="s">
        <v>508</v>
      </c>
      <c r="D277" s="90"/>
      <c r="E277" s="82">
        <f>E280</f>
        <v>0</v>
      </c>
      <c r="F277" s="82">
        <f>F280</f>
        <v>0</v>
      </c>
      <c r="G277" s="82">
        <f t="shared" si="15"/>
        <v>0</v>
      </c>
    </row>
    <row r="278" spans="1:7" s="80" customFormat="1" ht="12" customHeight="1" hidden="1">
      <c r="A278" s="111" t="s">
        <v>128</v>
      </c>
      <c r="B278" s="91" t="s">
        <v>116</v>
      </c>
      <c r="C278" s="90" t="s">
        <v>509</v>
      </c>
      <c r="D278" s="90"/>
      <c r="E278" s="82">
        <f>E280</f>
        <v>0</v>
      </c>
      <c r="F278" s="82">
        <f>F280</f>
        <v>0</v>
      </c>
      <c r="G278" s="82">
        <f t="shared" si="15"/>
        <v>0</v>
      </c>
    </row>
    <row r="279" spans="1:7" s="80" customFormat="1" ht="12" customHeight="1" hidden="1">
      <c r="A279" s="111" t="s">
        <v>181</v>
      </c>
      <c r="B279" s="91" t="s">
        <v>116</v>
      </c>
      <c r="C279" s="90" t="s">
        <v>510</v>
      </c>
      <c r="D279" s="90"/>
      <c r="E279" s="82">
        <v>0</v>
      </c>
      <c r="F279" s="82">
        <f>F280</f>
        <v>0</v>
      </c>
      <c r="G279" s="82">
        <f t="shared" si="15"/>
        <v>0</v>
      </c>
    </row>
    <row r="280" spans="1:7" s="80" customFormat="1" ht="25.5" customHeight="1" hidden="1">
      <c r="A280" s="111" t="s">
        <v>187</v>
      </c>
      <c r="B280" s="91" t="s">
        <v>116</v>
      </c>
      <c r="C280" s="90" t="s">
        <v>511</v>
      </c>
      <c r="D280" s="90"/>
      <c r="E280" s="82">
        <v>0</v>
      </c>
      <c r="F280" s="82">
        <v>0</v>
      </c>
      <c r="G280" s="82">
        <f t="shared" si="15"/>
        <v>0</v>
      </c>
    </row>
    <row r="281" spans="1:7" s="80" customFormat="1" ht="12.75" hidden="1">
      <c r="A281" s="111" t="s">
        <v>201</v>
      </c>
      <c r="B281" s="91" t="s">
        <v>116</v>
      </c>
      <c r="C281" s="90" t="s">
        <v>202</v>
      </c>
      <c r="D281" s="90"/>
      <c r="E281" s="82">
        <f>E285</f>
        <v>0</v>
      </c>
      <c r="F281" s="82">
        <f>F285</f>
        <v>0</v>
      </c>
      <c r="G281" s="82">
        <f t="shared" si="15"/>
        <v>0</v>
      </c>
    </row>
    <row r="282" spans="1:7" s="80" customFormat="1" ht="12.75" hidden="1">
      <c r="A282" s="111" t="s">
        <v>186</v>
      </c>
      <c r="B282" s="91" t="s">
        <v>116</v>
      </c>
      <c r="C282" s="90" t="s">
        <v>203</v>
      </c>
      <c r="D282" s="90"/>
      <c r="E282" s="82">
        <f>E285</f>
        <v>0</v>
      </c>
      <c r="F282" s="82">
        <f>F285</f>
        <v>0</v>
      </c>
      <c r="G282" s="82">
        <f t="shared" si="15"/>
        <v>0</v>
      </c>
    </row>
    <row r="283" spans="1:7" s="80" customFormat="1" ht="12.75" hidden="1">
      <c r="A283" s="111" t="s">
        <v>128</v>
      </c>
      <c r="B283" s="91" t="s">
        <v>116</v>
      </c>
      <c r="C283" s="90" t="s">
        <v>204</v>
      </c>
      <c r="D283" s="90"/>
      <c r="E283" s="82">
        <f>E285</f>
        <v>0</v>
      </c>
      <c r="F283" s="82">
        <f>F285</f>
        <v>0</v>
      </c>
      <c r="G283" s="82">
        <f t="shared" si="15"/>
        <v>0</v>
      </c>
    </row>
    <row r="284" spans="1:7" s="80" customFormat="1" ht="12" customHeight="1" hidden="1">
      <c r="A284" s="111" t="s">
        <v>181</v>
      </c>
      <c r="B284" s="91" t="s">
        <v>116</v>
      </c>
      <c r="C284" s="90" t="s">
        <v>205</v>
      </c>
      <c r="D284" s="90"/>
      <c r="E284" s="82">
        <f>E285</f>
        <v>0</v>
      </c>
      <c r="F284" s="82">
        <f>F285</f>
        <v>0</v>
      </c>
      <c r="G284" s="82">
        <f t="shared" si="15"/>
        <v>0</v>
      </c>
    </row>
    <row r="285" spans="1:7" s="80" customFormat="1" ht="21.75" customHeight="1" hidden="1">
      <c r="A285" s="111" t="s">
        <v>187</v>
      </c>
      <c r="B285" s="91" t="s">
        <v>116</v>
      </c>
      <c r="C285" s="90" t="s">
        <v>206</v>
      </c>
      <c r="D285" s="90"/>
      <c r="E285" s="82">
        <v>0</v>
      </c>
      <c r="F285" s="82">
        <v>0</v>
      </c>
      <c r="G285" s="82">
        <f t="shared" si="15"/>
        <v>0</v>
      </c>
    </row>
    <row r="286" spans="1:7" s="80" customFormat="1" ht="13.5" customHeight="1">
      <c r="A286" s="111" t="s">
        <v>201</v>
      </c>
      <c r="B286" s="91" t="s">
        <v>116</v>
      </c>
      <c r="C286" s="90" t="s">
        <v>202</v>
      </c>
      <c r="D286" s="90"/>
      <c r="E286" s="82">
        <f>E290</f>
        <v>1000000</v>
      </c>
      <c r="F286" s="82">
        <f>F290</f>
        <v>0</v>
      </c>
      <c r="G286" s="82">
        <f aca="true" t="shared" si="16" ref="G286:G291">E286-F286</f>
        <v>1000000</v>
      </c>
    </row>
    <row r="287" spans="1:7" s="80" customFormat="1" ht="14.25" customHeight="1">
      <c r="A287" s="111" t="s">
        <v>186</v>
      </c>
      <c r="B287" s="91" t="s">
        <v>116</v>
      </c>
      <c r="C287" s="90" t="s">
        <v>515</v>
      </c>
      <c r="D287" s="90"/>
      <c r="E287" s="82">
        <f>E290</f>
        <v>1000000</v>
      </c>
      <c r="F287" s="82">
        <f>F290</f>
        <v>0</v>
      </c>
      <c r="G287" s="82">
        <f t="shared" si="16"/>
        <v>1000000</v>
      </c>
    </row>
    <row r="288" spans="1:7" s="80" customFormat="1" ht="13.5" customHeight="1">
      <c r="A288" s="111" t="s">
        <v>128</v>
      </c>
      <c r="B288" s="91" t="s">
        <v>116</v>
      </c>
      <c r="C288" s="90" t="s">
        <v>514</v>
      </c>
      <c r="D288" s="90"/>
      <c r="E288" s="82">
        <f>E290</f>
        <v>1000000</v>
      </c>
      <c r="F288" s="82">
        <f>F290</f>
        <v>0</v>
      </c>
      <c r="G288" s="82">
        <f t="shared" si="16"/>
        <v>1000000</v>
      </c>
    </row>
    <row r="289" spans="1:7" s="80" customFormat="1" ht="0.75" customHeight="1" hidden="1">
      <c r="A289" s="111" t="s">
        <v>181</v>
      </c>
      <c r="B289" s="91" t="s">
        <v>116</v>
      </c>
      <c r="C289" s="90" t="s">
        <v>513</v>
      </c>
      <c r="D289" s="90"/>
      <c r="E289" s="82">
        <f>E290</f>
        <v>1000000</v>
      </c>
      <c r="F289" s="82">
        <f>F290</f>
        <v>0</v>
      </c>
      <c r="G289" s="82">
        <f t="shared" si="16"/>
        <v>1000000</v>
      </c>
    </row>
    <row r="290" spans="1:7" s="80" customFormat="1" ht="12.75" customHeight="1">
      <c r="A290" s="111" t="s">
        <v>145</v>
      </c>
      <c r="B290" s="91" t="s">
        <v>116</v>
      </c>
      <c r="C290" s="90" t="s">
        <v>512</v>
      </c>
      <c r="D290" s="90"/>
      <c r="E290" s="82">
        <v>1000000</v>
      </c>
      <c r="F290" s="82">
        <v>0</v>
      </c>
      <c r="G290" s="82">
        <f t="shared" si="16"/>
        <v>1000000</v>
      </c>
    </row>
    <row r="291" spans="1:7" s="80" customFormat="1" ht="12.75">
      <c r="A291" s="112" t="s">
        <v>279</v>
      </c>
      <c r="B291" s="96" t="s">
        <v>116</v>
      </c>
      <c r="C291" s="97" t="s">
        <v>431</v>
      </c>
      <c r="D291" s="97"/>
      <c r="E291" s="98">
        <f>E292+E413</f>
        <v>5583060</v>
      </c>
      <c r="F291" s="98">
        <f>F292+F413</f>
        <v>1976146.5100000002</v>
      </c>
      <c r="G291" s="98">
        <f t="shared" si="16"/>
        <v>3606913.4899999998</v>
      </c>
    </row>
    <row r="292" spans="1:7" s="80" customFormat="1" ht="12.75">
      <c r="A292" s="112" t="s">
        <v>549</v>
      </c>
      <c r="B292" s="96" t="s">
        <v>116</v>
      </c>
      <c r="C292" s="97" t="s">
        <v>550</v>
      </c>
      <c r="D292" s="97"/>
      <c r="E292" s="98">
        <f>E293+E297+E396+E379</f>
        <v>5561080</v>
      </c>
      <c r="F292" s="98">
        <f>F293+F297+F396+F379</f>
        <v>1976146.5100000002</v>
      </c>
      <c r="G292" s="98">
        <f>E292-F292</f>
        <v>3584933.4899999998</v>
      </c>
    </row>
    <row r="293" spans="1:7" s="80" customFormat="1" ht="12.75">
      <c r="A293" s="112" t="s">
        <v>653</v>
      </c>
      <c r="B293" s="96" t="s">
        <v>116</v>
      </c>
      <c r="C293" s="97" t="s">
        <v>654</v>
      </c>
      <c r="D293" s="97"/>
      <c r="E293" s="98">
        <f>E294</f>
        <v>69960</v>
      </c>
      <c r="F293" s="98">
        <f>F294</f>
        <v>9540</v>
      </c>
      <c r="G293" s="98">
        <f>E293-F293</f>
        <v>60420</v>
      </c>
    </row>
    <row r="294" spans="1:7" s="80" customFormat="1" ht="13.5" customHeight="1">
      <c r="A294" s="111" t="s">
        <v>207</v>
      </c>
      <c r="B294" s="91" t="s">
        <v>116</v>
      </c>
      <c r="C294" s="97" t="s">
        <v>655</v>
      </c>
      <c r="D294" s="90"/>
      <c r="E294" s="82">
        <f>E295+E296</f>
        <v>69960</v>
      </c>
      <c r="F294" s="82">
        <f>F295+F296</f>
        <v>9540</v>
      </c>
      <c r="G294" s="82">
        <f>G295</f>
        <v>46110</v>
      </c>
    </row>
    <row r="295" spans="1:7" s="80" customFormat="1" ht="12.75">
      <c r="A295" s="111" t="s">
        <v>637</v>
      </c>
      <c r="B295" s="91" t="s">
        <v>116</v>
      </c>
      <c r="C295" s="97" t="s">
        <v>656</v>
      </c>
      <c r="D295" s="90" t="s">
        <v>635</v>
      </c>
      <c r="E295" s="82">
        <v>54060</v>
      </c>
      <c r="F295" s="82">
        <v>7950</v>
      </c>
      <c r="G295" s="82">
        <f>E295-F295</f>
        <v>46110</v>
      </c>
    </row>
    <row r="296" spans="1:7" s="80" customFormat="1" ht="12.75">
      <c r="A296" s="111" t="s">
        <v>637</v>
      </c>
      <c r="B296" s="91" t="s">
        <v>116</v>
      </c>
      <c r="C296" s="97" t="s">
        <v>656</v>
      </c>
      <c r="D296" s="90" t="s">
        <v>636</v>
      </c>
      <c r="E296" s="82">
        <v>15900</v>
      </c>
      <c r="F296" s="82">
        <v>1590</v>
      </c>
      <c r="G296" s="82">
        <f>E296-F296</f>
        <v>14310</v>
      </c>
    </row>
    <row r="297" spans="1:7" s="80" customFormat="1" ht="22.5">
      <c r="A297" s="112" t="s">
        <v>395</v>
      </c>
      <c r="B297" s="96" t="s">
        <v>116</v>
      </c>
      <c r="C297" s="97" t="s">
        <v>402</v>
      </c>
      <c r="D297" s="97"/>
      <c r="E297" s="98">
        <f>E298+E314+E331</f>
        <v>170005.52</v>
      </c>
      <c r="F297" s="98">
        <f>F298+F314+F331</f>
        <v>170005.52</v>
      </c>
      <c r="G297" s="98">
        <f>G298</f>
        <v>0</v>
      </c>
    </row>
    <row r="298" spans="1:7" s="80" customFormat="1" ht="12" customHeight="1">
      <c r="A298" s="111" t="s">
        <v>207</v>
      </c>
      <c r="B298" s="91" t="s">
        <v>116</v>
      </c>
      <c r="C298" s="90" t="s">
        <v>527</v>
      </c>
      <c r="D298" s="90"/>
      <c r="E298" s="82">
        <f>E301+E302+E303+E305+E306+E307+E308+E309+E310+E312+E313</f>
        <v>170005.52</v>
      </c>
      <c r="F298" s="82">
        <f>F301+F302+F303+F305+F306+F307+F308+F309+F310+F312+F313</f>
        <v>170005.52</v>
      </c>
      <c r="G298" s="82">
        <f aca="true" t="shared" si="17" ref="G298:G303">E298-F298</f>
        <v>0</v>
      </c>
    </row>
    <row r="299" spans="1:7" s="80" customFormat="1" ht="12.75">
      <c r="A299" s="111" t="s">
        <v>128</v>
      </c>
      <c r="B299" s="91" t="s">
        <v>116</v>
      </c>
      <c r="C299" s="90" t="s">
        <v>528</v>
      </c>
      <c r="D299" s="90"/>
      <c r="E299" s="82">
        <f>E298</f>
        <v>170005.52</v>
      </c>
      <c r="F299" s="82">
        <f>F298</f>
        <v>170005.52</v>
      </c>
      <c r="G299" s="82">
        <f t="shared" si="17"/>
        <v>0</v>
      </c>
    </row>
    <row r="300" spans="1:10" s="80" customFormat="1" ht="22.5">
      <c r="A300" s="111" t="s">
        <v>130</v>
      </c>
      <c r="B300" s="91" t="s">
        <v>116</v>
      </c>
      <c r="C300" s="90" t="s">
        <v>528</v>
      </c>
      <c r="D300" s="90" t="s">
        <v>658</v>
      </c>
      <c r="E300" s="82">
        <f>E303+E302+E301</f>
        <v>63627.96</v>
      </c>
      <c r="F300" s="82">
        <f>F301+F302+F303</f>
        <v>63627.96</v>
      </c>
      <c r="G300" s="82">
        <f t="shared" si="17"/>
        <v>0</v>
      </c>
      <c r="J300" s="129"/>
    </row>
    <row r="301" spans="1:11" s="80" customFormat="1" ht="12.75">
      <c r="A301" s="111" t="s">
        <v>139</v>
      </c>
      <c r="B301" s="91" t="s">
        <v>116</v>
      </c>
      <c r="C301" s="90" t="s">
        <v>528</v>
      </c>
      <c r="D301" s="90" t="s">
        <v>657</v>
      </c>
      <c r="E301" s="82">
        <v>63627.96</v>
      </c>
      <c r="F301" s="102">
        <v>63627.96</v>
      </c>
      <c r="G301" s="82">
        <f t="shared" si="17"/>
        <v>0</v>
      </c>
      <c r="J301" s="129"/>
      <c r="K301" s="129"/>
    </row>
    <row r="302" spans="1:7" s="80" customFormat="1" ht="12.75" hidden="1">
      <c r="A302" s="111" t="s">
        <v>132</v>
      </c>
      <c r="B302" s="91" t="s">
        <v>116</v>
      </c>
      <c r="C302" s="90" t="s">
        <v>528</v>
      </c>
      <c r="D302" s="90" t="s">
        <v>635</v>
      </c>
      <c r="E302" s="82">
        <v>0</v>
      </c>
      <c r="F302" s="82">
        <v>0</v>
      </c>
      <c r="G302" s="82">
        <f t="shared" si="17"/>
        <v>0</v>
      </c>
    </row>
    <row r="303" spans="1:11" s="80" customFormat="1" ht="15" customHeight="1" hidden="1">
      <c r="A303" s="111" t="s">
        <v>140</v>
      </c>
      <c r="B303" s="91" t="s">
        <v>116</v>
      </c>
      <c r="C303" s="90" t="s">
        <v>528</v>
      </c>
      <c r="D303" s="90" t="s">
        <v>659</v>
      </c>
      <c r="E303" s="82">
        <v>0</v>
      </c>
      <c r="F303" s="82">
        <v>0</v>
      </c>
      <c r="G303" s="82">
        <f t="shared" si="17"/>
        <v>0</v>
      </c>
      <c r="J303" s="129"/>
      <c r="K303" s="129"/>
    </row>
    <row r="304" spans="1:10" s="80" customFormat="1" ht="12.75">
      <c r="A304" s="111" t="s">
        <v>141</v>
      </c>
      <c r="B304" s="91" t="s">
        <v>116</v>
      </c>
      <c r="C304" s="90" t="s">
        <v>528</v>
      </c>
      <c r="D304" s="90" t="s">
        <v>660</v>
      </c>
      <c r="E304" s="82">
        <f>E305+E306+E307+E308+E309</f>
        <v>27802.56</v>
      </c>
      <c r="F304" s="82">
        <f>F305+F306+F307+F308+F309</f>
        <v>27802.56</v>
      </c>
      <c r="G304" s="82">
        <f>G305+G306+G307+G308+G309</f>
        <v>0</v>
      </c>
      <c r="J304" s="129"/>
    </row>
    <row r="305" spans="1:10" s="80" customFormat="1" ht="12.75">
      <c r="A305" s="111" t="s">
        <v>142</v>
      </c>
      <c r="B305" s="91" t="s">
        <v>116</v>
      </c>
      <c r="C305" s="90" t="s">
        <v>528</v>
      </c>
      <c r="D305" s="90" t="s">
        <v>576</v>
      </c>
      <c r="E305" s="82">
        <v>302.63</v>
      </c>
      <c r="F305" s="82">
        <v>302.63</v>
      </c>
      <c r="G305" s="82">
        <f aca="true" t="shared" si="18" ref="G305:G315">E305-F305</f>
        <v>0</v>
      </c>
      <c r="J305" s="129"/>
    </row>
    <row r="306" spans="1:11" s="80" customFormat="1" ht="12.75" hidden="1">
      <c r="A306" s="111" t="s">
        <v>143</v>
      </c>
      <c r="B306" s="91" t="s">
        <v>116</v>
      </c>
      <c r="C306" s="90" t="s">
        <v>528</v>
      </c>
      <c r="D306" s="90" t="s">
        <v>661</v>
      </c>
      <c r="E306" s="82">
        <v>0</v>
      </c>
      <c r="F306" s="82">
        <v>0</v>
      </c>
      <c r="G306" s="82">
        <f t="shared" si="18"/>
        <v>0</v>
      </c>
      <c r="J306" s="129"/>
      <c r="K306" s="129"/>
    </row>
    <row r="307" spans="1:10" s="80" customFormat="1" ht="12" customHeight="1">
      <c r="A307" s="111" t="s">
        <v>144</v>
      </c>
      <c r="B307" s="91" t="s">
        <v>116</v>
      </c>
      <c r="C307" s="90" t="s">
        <v>528</v>
      </c>
      <c r="D307" s="90" t="s">
        <v>662</v>
      </c>
      <c r="E307" s="82">
        <v>27499.93</v>
      </c>
      <c r="F307" s="82">
        <v>27499.93</v>
      </c>
      <c r="G307" s="82">
        <f t="shared" si="18"/>
        <v>0</v>
      </c>
      <c r="J307" s="129"/>
    </row>
    <row r="308" spans="1:10" s="80" customFormat="1" ht="14.25" customHeight="1" hidden="1">
      <c r="A308" s="111" t="s">
        <v>145</v>
      </c>
      <c r="B308" s="91" t="s">
        <v>116</v>
      </c>
      <c r="C308" s="90" t="s">
        <v>528</v>
      </c>
      <c r="D308" s="90" t="s">
        <v>577</v>
      </c>
      <c r="E308" s="82">
        <v>0</v>
      </c>
      <c r="F308" s="82">
        <v>0</v>
      </c>
      <c r="G308" s="82">
        <f t="shared" si="18"/>
        <v>0</v>
      </c>
      <c r="J308" s="129"/>
    </row>
    <row r="309" spans="1:10" s="80" customFormat="1" ht="12.75" hidden="1">
      <c r="A309" s="111" t="s">
        <v>146</v>
      </c>
      <c r="B309" s="91" t="s">
        <v>116</v>
      </c>
      <c r="C309" s="90" t="s">
        <v>528</v>
      </c>
      <c r="D309" s="90" t="s">
        <v>663</v>
      </c>
      <c r="E309" s="82">
        <v>0</v>
      </c>
      <c r="F309" s="82">
        <v>0</v>
      </c>
      <c r="G309" s="82">
        <f t="shared" si="18"/>
        <v>0</v>
      </c>
      <c r="J309" s="129"/>
    </row>
    <row r="310" spans="1:11" s="80" customFormat="1" ht="12" customHeight="1">
      <c r="A310" s="111" t="s">
        <v>147</v>
      </c>
      <c r="B310" s="91" t="s">
        <v>116</v>
      </c>
      <c r="C310" s="90" t="s">
        <v>528</v>
      </c>
      <c r="D310" s="90" t="s">
        <v>578</v>
      </c>
      <c r="E310" s="82">
        <v>78575</v>
      </c>
      <c r="F310" s="82">
        <v>78575</v>
      </c>
      <c r="G310" s="82">
        <f t="shared" si="18"/>
        <v>0</v>
      </c>
      <c r="J310" s="129"/>
      <c r="K310" s="129"/>
    </row>
    <row r="311" spans="1:7" s="80" customFormat="1" ht="0.75" customHeight="1" hidden="1">
      <c r="A311" s="111" t="s">
        <v>148</v>
      </c>
      <c r="B311" s="91" t="s">
        <v>116</v>
      </c>
      <c r="C311" s="90" t="s">
        <v>528</v>
      </c>
      <c r="D311" s="90" t="s">
        <v>664</v>
      </c>
      <c r="E311" s="82">
        <f>E312+E313</f>
        <v>0</v>
      </c>
      <c r="F311" s="82">
        <f>F312+F313</f>
        <v>0</v>
      </c>
      <c r="G311" s="82">
        <f t="shared" si="18"/>
        <v>0</v>
      </c>
    </row>
    <row r="312" spans="1:10" s="80" customFormat="1" ht="12" customHeight="1" hidden="1">
      <c r="A312" s="111" t="s">
        <v>149</v>
      </c>
      <c r="B312" s="91" t="s">
        <v>116</v>
      </c>
      <c r="C312" s="90" t="s">
        <v>528</v>
      </c>
      <c r="D312" s="90" t="s">
        <v>580</v>
      </c>
      <c r="E312" s="82">
        <v>0</v>
      </c>
      <c r="F312" s="82">
        <v>0</v>
      </c>
      <c r="G312" s="82">
        <f t="shared" si="18"/>
        <v>0</v>
      </c>
      <c r="J312" s="129"/>
    </row>
    <row r="313" spans="1:10" s="80" customFormat="1" ht="15" customHeight="1" hidden="1">
      <c r="A313" s="111" t="s">
        <v>150</v>
      </c>
      <c r="B313" s="91" t="s">
        <v>116</v>
      </c>
      <c r="C313" s="90" t="s">
        <v>528</v>
      </c>
      <c r="D313" s="90" t="s">
        <v>579</v>
      </c>
      <c r="E313" s="82">
        <v>0</v>
      </c>
      <c r="F313" s="82">
        <v>0</v>
      </c>
      <c r="G313" s="82">
        <f t="shared" si="18"/>
        <v>0</v>
      </c>
      <c r="J313" s="141"/>
    </row>
    <row r="314" spans="1:7" s="80" customFormat="1" ht="13.5" customHeight="1" hidden="1">
      <c r="A314" s="112" t="s">
        <v>396</v>
      </c>
      <c r="B314" s="96" t="s">
        <v>116</v>
      </c>
      <c r="C314" s="97" t="s">
        <v>548</v>
      </c>
      <c r="D314" s="97"/>
      <c r="E314" s="98">
        <f>E315</f>
        <v>0</v>
      </c>
      <c r="F314" s="98">
        <f>F315</f>
        <v>0</v>
      </c>
      <c r="G314" s="82">
        <f t="shared" si="18"/>
        <v>0</v>
      </c>
    </row>
    <row r="315" spans="1:7" s="80" customFormat="1" ht="13.5" customHeight="1" hidden="1">
      <c r="A315" s="111" t="s">
        <v>207</v>
      </c>
      <c r="B315" s="91" t="s">
        <v>116</v>
      </c>
      <c r="C315" s="90" t="s">
        <v>529</v>
      </c>
      <c r="D315" s="90"/>
      <c r="E315" s="98">
        <f>E318+E319+E320+E322+E323+E325+E326+E327+E329+E330</f>
        <v>0</v>
      </c>
      <c r="F315" s="98">
        <f>F318+F319+F320+F322+F323+F325+F326+F327+F329+F330</f>
        <v>0</v>
      </c>
      <c r="G315" s="82">
        <f t="shared" si="18"/>
        <v>0</v>
      </c>
    </row>
    <row r="316" spans="1:7" s="80" customFormat="1" ht="12.75" hidden="1">
      <c r="A316" s="111" t="s">
        <v>128</v>
      </c>
      <c r="B316" s="91" t="s">
        <v>116</v>
      </c>
      <c r="C316" s="90" t="s">
        <v>530</v>
      </c>
      <c r="D316" s="90"/>
      <c r="E316" s="82">
        <f>E315</f>
        <v>0</v>
      </c>
      <c r="F316" s="82">
        <f>F315</f>
        <v>0</v>
      </c>
      <c r="G316" s="82">
        <f>E316-F316</f>
        <v>0</v>
      </c>
    </row>
    <row r="317" spans="1:7" s="80" customFormat="1" ht="22.5" hidden="1">
      <c r="A317" s="111" t="s">
        <v>130</v>
      </c>
      <c r="B317" s="91" t="s">
        <v>116</v>
      </c>
      <c r="C317" s="90" t="s">
        <v>530</v>
      </c>
      <c r="D317" s="90" t="s">
        <v>522</v>
      </c>
      <c r="E317" s="82">
        <f>E320+E319+E318</f>
        <v>0</v>
      </c>
      <c r="F317" s="82">
        <f>F318+F319+F320</f>
        <v>0</v>
      </c>
      <c r="G317" s="82">
        <f>E317-F317</f>
        <v>0</v>
      </c>
    </row>
    <row r="318" spans="1:7" s="80" customFormat="1" ht="12.75" hidden="1">
      <c r="A318" s="111" t="s">
        <v>139</v>
      </c>
      <c r="B318" s="91" t="s">
        <v>116</v>
      </c>
      <c r="C318" s="90" t="s">
        <v>530</v>
      </c>
      <c r="D318" s="90" t="s">
        <v>518</v>
      </c>
      <c r="E318" s="82">
        <v>0</v>
      </c>
      <c r="F318" s="102">
        <v>0</v>
      </c>
      <c r="G318" s="82">
        <f>E318-F318</f>
        <v>0</v>
      </c>
    </row>
    <row r="319" spans="1:7" s="80" customFormat="1" ht="12.75" hidden="1">
      <c r="A319" s="111" t="s">
        <v>132</v>
      </c>
      <c r="B319" s="91" t="s">
        <v>116</v>
      </c>
      <c r="C319" s="90" t="s">
        <v>530</v>
      </c>
      <c r="D319" s="90" t="s">
        <v>519</v>
      </c>
      <c r="E319" s="82">
        <v>0</v>
      </c>
      <c r="F319" s="82">
        <v>0</v>
      </c>
      <c r="G319" s="82">
        <f>E319-F319</f>
        <v>0</v>
      </c>
    </row>
    <row r="320" spans="1:7" s="80" customFormat="1" ht="15" customHeight="1" hidden="1">
      <c r="A320" s="111" t="s">
        <v>140</v>
      </c>
      <c r="B320" s="91" t="s">
        <v>116</v>
      </c>
      <c r="C320" s="90" t="s">
        <v>530</v>
      </c>
      <c r="D320" s="90" t="s">
        <v>520</v>
      </c>
      <c r="E320" s="82">
        <v>0</v>
      </c>
      <c r="F320" s="82">
        <v>0</v>
      </c>
      <c r="G320" s="82">
        <f>E320-F320</f>
        <v>0</v>
      </c>
    </row>
    <row r="321" spans="1:7" s="80" customFormat="1" ht="12.75" hidden="1">
      <c r="A321" s="111" t="s">
        <v>141</v>
      </c>
      <c r="B321" s="91" t="s">
        <v>116</v>
      </c>
      <c r="C321" s="90" t="s">
        <v>530</v>
      </c>
      <c r="D321" s="90" t="s">
        <v>521</v>
      </c>
      <c r="E321" s="82">
        <f>E322+E323+E325+E326</f>
        <v>0</v>
      </c>
      <c r="F321" s="82">
        <f>F322+F323+F324+F325+F326</f>
        <v>0</v>
      </c>
      <c r="G321" s="82">
        <f>G322+G323+G324+G325+G326</f>
        <v>0</v>
      </c>
    </row>
    <row r="322" spans="1:7" s="80" customFormat="1" ht="12.75" hidden="1">
      <c r="A322" s="111" t="s">
        <v>142</v>
      </c>
      <c r="B322" s="91" t="s">
        <v>116</v>
      </c>
      <c r="C322" s="90" t="s">
        <v>530</v>
      </c>
      <c r="D322" s="90" t="s">
        <v>576</v>
      </c>
      <c r="E322" s="82">
        <v>0</v>
      </c>
      <c r="F322" s="82">
        <v>0</v>
      </c>
      <c r="G322" s="82">
        <f aca="true" t="shared" si="19" ref="G322:G332">E322-F322</f>
        <v>0</v>
      </c>
    </row>
    <row r="323" spans="1:7" s="80" customFormat="1" ht="12.75" hidden="1">
      <c r="A323" s="111" t="s">
        <v>143</v>
      </c>
      <c r="B323" s="91" t="s">
        <v>116</v>
      </c>
      <c r="C323" s="90" t="s">
        <v>530</v>
      </c>
      <c r="D323" s="90" t="s">
        <v>523</v>
      </c>
      <c r="E323" s="82">
        <v>0</v>
      </c>
      <c r="F323" s="82">
        <v>0</v>
      </c>
      <c r="G323" s="82">
        <f t="shared" si="19"/>
        <v>0</v>
      </c>
    </row>
    <row r="324" spans="1:7" s="80" customFormat="1" ht="12.75" hidden="1">
      <c r="A324" s="111" t="s">
        <v>144</v>
      </c>
      <c r="B324" s="91" t="s">
        <v>116</v>
      </c>
      <c r="C324" s="90" t="s">
        <v>394</v>
      </c>
      <c r="D324" s="90"/>
      <c r="E324" s="82">
        <v>0</v>
      </c>
      <c r="F324" s="82">
        <v>0</v>
      </c>
      <c r="G324" s="82">
        <f t="shared" si="19"/>
        <v>0</v>
      </c>
    </row>
    <row r="325" spans="1:7" s="80" customFormat="1" ht="15" customHeight="1" hidden="1">
      <c r="A325" s="111" t="s">
        <v>145</v>
      </c>
      <c r="B325" s="91" t="s">
        <v>116</v>
      </c>
      <c r="C325" s="90" t="s">
        <v>530</v>
      </c>
      <c r="D325" s="90" t="s">
        <v>577</v>
      </c>
      <c r="E325" s="82">
        <v>0</v>
      </c>
      <c r="F325" s="82">
        <v>0</v>
      </c>
      <c r="G325" s="82">
        <f t="shared" si="19"/>
        <v>0</v>
      </c>
    </row>
    <row r="326" spans="1:7" s="80" customFormat="1" ht="12.75" hidden="1">
      <c r="A326" s="111" t="s">
        <v>146</v>
      </c>
      <c r="B326" s="91" t="s">
        <v>116</v>
      </c>
      <c r="C326" s="90" t="s">
        <v>530</v>
      </c>
      <c r="D326" s="90" t="s">
        <v>525</v>
      </c>
      <c r="E326" s="82">
        <v>0</v>
      </c>
      <c r="F326" s="82">
        <v>0</v>
      </c>
      <c r="G326" s="82">
        <f t="shared" si="19"/>
        <v>0</v>
      </c>
    </row>
    <row r="327" spans="1:7" s="80" customFormat="1" ht="12.75" hidden="1">
      <c r="A327" s="111" t="s">
        <v>147</v>
      </c>
      <c r="B327" s="91" t="s">
        <v>116</v>
      </c>
      <c r="C327" s="90" t="s">
        <v>530</v>
      </c>
      <c r="D327" s="90" t="s">
        <v>578</v>
      </c>
      <c r="E327" s="82">
        <v>0</v>
      </c>
      <c r="F327" s="82">
        <v>0</v>
      </c>
      <c r="G327" s="82">
        <f t="shared" si="19"/>
        <v>0</v>
      </c>
    </row>
    <row r="328" spans="1:7" s="80" customFormat="1" ht="12.75" hidden="1">
      <c r="A328" s="111" t="s">
        <v>148</v>
      </c>
      <c r="B328" s="91" t="s">
        <v>116</v>
      </c>
      <c r="C328" s="90" t="s">
        <v>530</v>
      </c>
      <c r="D328" s="90" t="s">
        <v>526</v>
      </c>
      <c r="E328" s="82">
        <f>E329+E330</f>
        <v>0</v>
      </c>
      <c r="F328" s="82">
        <f>F329+F330</f>
        <v>0</v>
      </c>
      <c r="G328" s="82">
        <f>E328-F328</f>
        <v>0</v>
      </c>
    </row>
    <row r="329" spans="1:7" s="80" customFormat="1" ht="12" customHeight="1" hidden="1">
      <c r="A329" s="111" t="s">
        <v>149</v>
      </c>
      <c r="B329" s="91" t="s">
        <v>116</v>
      </c>
      <c r="C329" s="90" t="s">
        <v>530</v>
      </c>
      <c r="D329" s="90" t="s">
        <v>580</v>
      </c>
      <c r="E329" s="82">
        <v>0</v>
      </c>
      <c r="F329" s="82">
        <v>0</v>
      </c>
      <c r="G329" s="82">
        <f t="shared" si="19"/>
        <v>0</v>
      </c>
    </row>
    <row r="330" spans="1:7" s="80" customFormat="1" ht="13.5" customHeight="1" hidden="1">
      <c r="A330" s="111" t="s">
        <v>150</v>
      </c>
      <c r="B330" s="91" t="s">
        <v>116</v>
      </c>
      <c r="C330" s="90" t="s">
        <v>530</v>
      </c>
      <c r="D330" s="90" t="s">
        <v>579</v>
      </c>
      <c r="E330" s="82">
        <v>0</v>
      </c>
      <c r="F330" s="82">
        <v>0</v>
      </c>
      <c r="G330" s="82">
        <f t="shared" si="19"/>
        <v>0</v>
      </c>
    </row>
    <row r="331" spans="1:7" s="80" customFormat="1" ht="25.5" customHeight="1" hidden="1">
      <c r="A331" s="131" t="s">
        <v>626</v>
      </c>
      <c r="B331" s="96" t="s">
        <v>116</v>
      </c>
      <c r="C331" s="97" t="s">
        <v>627</v>
      </c>
      <c r="D331" s="97"/>
      <c r="E331" s="98">
        <f>E332</f>
        <v>0</v>
      </c>
      <c r="F331" s="98">
        <f>F332</f>
        <v>0</v>
      </c>
      <c r="G331" s="82">
        <f t="shared" si="19"/>
        <v>0</v>
      </c>
    </row>
    <row r="332" spans="1:7" s="80" customFormat="1" ht="13.5" customHeight="1" hidden="1">
      <c r="A332" s="111" t="s">
        <v>207</v>
      </c>
      <c r="B332" s="91" t="s">
        <v>116</v>
      </c>
      <c r="C332" s="90" t="s">
        <v>628</v>
      </c>
      <c r="D332" s="90"/>
      <c r="E332" s="98">
        <f>E335+E336+E337+E339+E340+E342+E343+E344+E346+E347+E341</f>
        <v>0</v>
      </c>
      <c r="F332" s="98">
        <f>F335+F336+F337+F339+F340+F342+F343+F344+F346+F347+F341</f>
        <v>0</v>
      </c>
      <c r="G332" s="82">
        <f t="shared" si="19"/>
        <v>0</v>
      </c>
    </row>
    <row r="333" spans="1:7" s="80" customFormat="1" ht="13.5" customHeight="1" hidden="1">
      <c r="A333" s="111" t="s">
        <v>128</v>
      </c>
      <c r="B333" s="91" t="s">
        <v>116</v>
      </c>
      <c r="C333" s="90" t="s">
        <v>629</v>
      </c>
      <c r="D333" s="90"/>
      <c r="E333" s="82">
        <f>E332</f>
        <v>0</v>
      </c>
      <c r="F333" s="82">
        <f>F332</f>
        <v>0</v>
      </c>
      <c r="G333" s="82">
        <f>E333-F333</f>
        <v>0</v>
      </c>
    </row>
    <row r="334" spans="1:7" s="80" customFormat="1" ht="22.5" customHeight="1" hidden="1">
      <c r="A334" s="111" t="s">
        <v>130</v>
      </c>
      <c r="B334" s="91" t="s">
        <v>116</v>
      </c>
      <c r="C334" s="90" t="s">
        <v>629</v>
      </c>
      <c r="D334" s="90" t="s">
        <v>522</v>
      </c>
      <c r="E334" s="82">
        <f>E337+E336+E335</f>
        <v>0</v>
      </c>
      <c r="F334" s="82">
        <f>F335+F336+F337</f>
        <v>0</v>
      </c>
      <c r="G334" s="82">
        <f>E334-F334</f>
        <v>0</v>
      </c>
    </row>
    <row r="335" spans="1:7" s="80" customFormat="1" ht="13.5" customHeight="1" hidden="1">
      <c r="A335" s="111" t="s">
        <v>139</v>
      </c>
      <c r="B335" s="91" t="s">
        <v>116</v>
      </c>
      <c r="C335" s="90" t="s">
        <v>629</v>
      </c>
      <c r="D335" s="90" t="s">
        <v>518</v>
      </c>
      <c r="E335" s="82">
        <v>0</v>
      </c>
      <c r="F335" s="102">
        <v>0</v>
      </c>
      <c r="G335" s="82">
        <f>E335-F335</f>
        <v>0</v>
      </c>
    </row>
    <row r="336" spans="1:7" s="80" customFormat="1" ht="13.5" customHeight="1" hidden="1">
      <c r="A336" s="111" t="s">
        <v>132</v>
      </c>
      <c r="B336" s="91" t="s">
        <v>116</v>
      </c>
      <c r="C336" s="90" t="s">
        <v>629</v>
      </c>
      <c r="D336" s="90" t="s">
        <v>519</v>
      </c>
      <c r="E336" s="82">
        <v>0</v>
      </c>
      <c r="F336" s="82">
        <v>0</v>
      </c>
      <c r="G336" s="82">
        <f>E336-F336</f>
        <v>0</v>
      </c>
    </row>
    <row r="337" spans="1:7" s="80" customFormat="1" ht="13.5" customHeight="1" hidden="1">
      <c r="A337" s="111" t="s">
        <v>140</v>
      </c>
      <c r="B337" s="91" t="s">
        <v>116</v>
      </c>
      <c r="C337" s="90" t="s">
        <v>629</v>
      </c>
      <c r="D337" s="90" t="s">
        <v>520</v>
      </c>
      <c r="E337" s="82">
        <v>0</v>
      </c>
      <c r="F337" s="82">
        <v>0</v>
      </c>
      <c r="G337" s="82">
        <f>E337-F337</f>
        <v>0</v>
      </c>
    </row>
    <row r="338" spans="1:7" s="80" customFormat="1" ht="13.5" customHeight="1" hidden="1">
      <c r="A338" s="111" t="s">
        <v>141</v>
      </c>
      <c r="B338" s="91" t="s">
        <v>116</v>
      </c>
      <c r="C338" s="90" t="s">
        <v>629</v>
      </c>
      <c r="D338" s="90" t="s">
        <v>521</v>
      </c>
      <c r="E338" s="82">
        <f>E339+E340+E341+E342+E343</f>
        <v>0</v>
      </c>
      <c r="F338" s="82">
        <f>F339+F340+F341+F342+F343</f>
        <v>0</v>
      </c>
      <c r="G338" s="82">
        <f>G339+G340+G341+G342+G343</f>
        <v>0</v>
      </c>
    </row>
    <row r="339" spans="1:7" s="80" customFormat="1" ht="13.5" customHeight="1" hidden="1">
      <c r="A339" s="111" t="s">
        <v>142</v>
      </c>
      <c r="B339" s="91" t="s">
        <v>116</v>
      </c>
      <c r="C339" s="90" t="s">
        <v>629</v>
      </c>
      <c r="D339" s="90" t="s">
        <v>576</v>
      </c>
      <c r="E339" s="82">
        <v>0</v>
      </c>
      <c r="F339" s="82">
        <v>0</v>
      </c>
      <c r="G339" s="82">
        <f aca="true" t="shared" si="20" ref="G339:G344">E339-F339</f>
        <v>0</v>
      </c>
    </row>
    <row r="340" spans="1:7" s="80" customFormat="1" ht="13.5" customHeight="1" hidden="1">
      <c r="A340" s="111" t="s">
        <v>143</v>
      </c>
      <c r="B340" s="91" t="s">
        <v>116</v>
      </c>
      <c r="C340" s="90" t="s">
        <v>629</v>
      </c>
      <c r="D340" s="90" t="s">
        <v>523</v>
      </c>
      <c r="E340" s="82">
        <v>0</v>
      </c>
      <c r="F340" s="82">
        <v>0</v>
      </c>
      <c r="G340" s="82">
        <f t="shared" si="20"/>
        <v>0</v>
      </c>
    </row>
    <row r="341" spans="1:7" s="80" customFormat="1" ht="13.5" customHeight="1" hidden="1">
      <c r="A341" s="111" t="s">
        <v>144</v>
      </c>
      <c r="B341" s="91" t="s">
        <v>116</v>
      </c>
      <c r="C341" s="90" t="s">
        <v>632</v>
      </c>
      <c r="D341" s="90" t="s">
        <v>524</v>
      </c>
      <c r="E341" s="82">
        <v>0</v>
      </c>
      <c r="F341" s="82">
        <v>0</v>
      </c>
      <c r="G341" s="82">
        <f t="shared" si="20"/>
        <v>0</v>
      </c>
    </row>
    <row r="342" spans="1:7" s="80" customFormat="1" ht="13.5" customHeight="1" hidden="1">
      <c r="A342" s="111" t="s">
        <v>145</v>
      </c>
      <c r="B342" s="91" t="s">
        <v>116</v>
      </c>
      <c r="C342" s="90" t="s">
        <v>629</v>
      </c>
      <c r="D342" s="90" t="s">
        <v>577</v>
      </c>
      <c r="E342" s="82">
        <v>0</v>
      </c>
      <c r="F342" s="82">
        <v>0</v>
      </c>
      <c r="G342" s="82">
        <f t="shared" si="20"/>
        <v>0</v>
      </c>
    </row>
    <row r="343" spans="1:7" s="80" customFormat="1" ht="13.5" customHeight="1" hidden="1">
      <c r="A343" s="111" t="s">
        <v>146</v>
      </c>
      <c r="B343" s="91" t="s">
        <v>116</v>
      </c>
      <c r="C343" s="90" t="s">
        <v>629</v>
      </c>
      <c r="D343" s="90" t="s">
        <v>525</v>
      </c>
      <c r="E343" s="82">
        <v>0</v>
      </c>
      <c r="F343" s="82">
        <v>0</v>
      </c>
      <c r="G343" s="82">
        <f t="shared" si="20"/>
        <v>0</v>
      </c>
    </row>
    <row r="344" spans="1:7" s="80" customFormat="1" ht="13.5" customHeight="1" hidden="1">
      <c r="A344" s="111" t="s">
        <v>147</v>
      </c>
      <c r="B344" s="91" t="s">
        <v>116</v>
      </c>
      <c r="C344" s="90" t="s">
        <v>629</v>
      </c>
      <c r="D344" s="90" t="s">
        <v>578</v>
      </c>
      <c r="E344" s="82">
        <v>0</v>
      </c>
      <c r="F344" s="82">
        <v>0</v>
      </c>
      <c r="G344" s="82">
        <f t="shared" si="20"/>
        <v>0</v>
      </c>
    </row>
    <row r="345" spans="1:7" s="80" customFormat="1" ht="13.5" customHeight="1" hidden="1">
      <c r="A345" s="111" t="s">
        <v>148</v>
      </c>
      <c r="B345" s="91" t="s">
        <v>116</v>
      </c>
      <c r="C345" s="90" t="s">
        <v>629</v>
      </c>
      <c r="D345" s="90" t="s">
        <v>526</v>
      </c>
      <c r="E345" s="82">
        <f>E346+E347</f>
        <v>0</v>
      </c>
      <c r="F345" s="82">
        <f>F346+F347</f>
        <v>0</v>
      </c>
      <c r="G345" s="82">
        <f>E345-F345</f>
        <v>0</v>
      </c>
    </row>
    <row r="346" spans="1:7" s="80" customFormat="1" ht="13.5" customHeight="1" hidden="1">
      <c r="A346" s="111" t="s">
        <v>149</v>
      </c>
      <c r="B346" s="91" t="s">
        <v>116</v>
      </c>
      <c r="C346" s="90" t="s">
        <v>629</v>
      </c>
      <c r="D346" s="90" t="s">
        <v>580</v>
      </c>
      <c r="E346" s="82">
        <v>0</v>
      </c>
      <c r="F346" s="82">
        <v>0</v>
      </c>
      <c r="G346" s="82">
        <f>E346-F346</f>
        <v>0</v>
      </c>
    </row>
    <row r="347" spans="1:7" s="80" customFormat="1" ht="19.5" customHeight="1" hidden="1">
      <c r="A347" s="111" t="s">
        <v>150</v>
      </c>
      <c r="B347" s="91" t="s">
        <v>116</v>
      </c>
      <c r="C347" s="90" t="s">
        <v>629</v>
      </c>
      <c r="D347" s="90" t="s">
        <v>579</v>
      </c>
      <c r="E347" s="82">
        <v>0</v>
      </c>
      <c r="F347" s="82">
        <v>0</v>
      </c>
      <c r="G347" s="82">
        <f>E347-F347</f>
        <v>0</v>
      </c>
    </row>
    <row r="348" spans="1:7" s="80" customFormat="1" ht="24.75" customHeight="1" hidden="1">
      <c r="A348" s="131" t="s">
        <v>630</v>
      </c>
      <c r="B348" s="96" t="s">
        <v>116</v>
      </c>
      <c r="C348" s="97" t="s">
        <v>627</v>
      </c>
      <c r="D348" s="97"/>
      <c r="E348" s="98">
        <f>E349</f>
        <v>0</v>
      </c>
      <c r="F348" s="98">
        <f>F349</f>
        <v>0</v>
      </c>
      <c r="G348" s="82">
        <f>E348-F348</f>
        <v>0</v>
      </c>
    </row>
    <row r="349" spans="1:7" s="80" customFormat="1" ht="18" customHeight="1" hidden="1">
      <c r="A349" s="111" t="s">
        <v>207</v>
      </c>
      <c r="B349" s="91" t="s">
        <v>116</v>
      </c>
      <c r="C349" s="90" t="s">
        <v>531</v>
      </c>
      <c r="D349" s="90"/>
      <c r="E349" s="82">
        <f>E352+E353+E354+E356+E357+E359+E360+E361+E363+E364</f>
        <v>0</v>
      </c>
      <c r="F349" s="82">
        <f>F352+F353+F354+F356+F357+F359+F360+F361+F363+F364</f>
        <v>0</v>
      </c>
      <c r="G349" s="82">
        <f>G350+G362</f>
        <v>0</v>
      </c>
    </row>
    <row r="350" spans="1:7" s="80" customFormat="1" ht="11.25" customHeight="1" hidden="1">
      <c r="A350" s="111" t="s">
        <v>128</v>
      </c>
      <c r="B350" s="91" t="s">
        <v>116</v>
      </c>
      <c r="C350" s="90" t="s">
        <v>532</v>
      </c>
      <c r="D350" s="90"/>
      <c r="E350" s="82">
        <f>E349-E362</f>
        <v>0</v>
      </c>
      <c r="F350" s="82">
        <f>F349-F362</f>
        <v>0</v>
      </c>
      <c r="G350" s="82">
        <f>E350-F350</f>
        <v>0</v>
      </c>
    </row>
    <row r="351" spans="1:7" s="80" customFormat="1" ht="22.5" hidden="1">
      <c r="A351" s="111" t="s">
        <v>130</v>
      </c>
      <c r="B351" s="91" t="s">
        <v>116</v>
      </c>
      <c r="C351" s="90" t="s">
        <v>532</v>
      </c>
      <c r="D351" s="90" t="s">
        <v>522</v>
      </c>
      <c r="E351" s="82">
        <f>E354+E353+E352</f>
        <v>0</v>
      </c>
      <c r="F351" s="82">
        <f>F352+F353+F354</f>
        <v>0</v>
      </c>
      <c r="G351" s="82">
        <f>E351-F351</f>
        <v>0</v>
      </c>
    </row>
    <row r="352" spans="1:7" s="80" customFormat="1" ht="12.75" hidden="1">
      <c r="A352" s="111" t="s">
        <v>139</v>
      </c>
      <c r="B352" s="91" t="s">
        <v>116</v>
      </c>
      <c r="C352" s="90" t="s">
        <v>532</v>
      </c>
      <c r="D352" s="90" t="s">
        <v>518</v>
      </c>
      <c r="E352" s="82">
        <v>0</v>
      </c>
      <c r="F352" s="102">
        <v>0</v>
      </c>
      <c r="G352" s="82">
        <f>E352-F352</f>
        <v>0</v>
      </c>
    </row>
    <row r="353" spans="1:7" s="80" customFormat="1" ht="12.75" hidden="1">
      <c r="A353" s="111" t="s">
        <v>132</v>
      </c>
      <c r="B353" s="91" t="s">
        <v>116</v>
      </c>
      <c r="C353" s="90" t="s">
        <v>532</v>
      </c>
      <c r="D353" s="90" t="s">
        <v>519</v>
      </c>
      <c r="E353" s="82">
        <v>0</v>
      </c>
      <c r="F353" s="82">
        <v>0</v>
      </c>
      <c r="G353" s="82">
        <f>E353-F353</f>
        <v>0</v>
      </c>
    </row>
    <row r="354" spans="1:7" s="80" customFormat="1" ht="14.25" customHeight="1" hidden="1">
      <c r="A354" s="111" t="s">
        <v>140</v>
      </c>
      <c r="B354" s="91" t="s">
        <v>116</v>
      </c>
      <c r="C354" s="90" t="s">
        <v>532</v>
      </c>
      <c r="D354" s="90" t="s">
        <v>520</v>
      </c>
      <c r="E354" s="82">
        <v>0</v>
      </c>
      <c r="F354" s="82">
        <v>0</v>
      </c>
      <c r="G354" s="82">
        <f>E354-F354</f>
        <v>0</v>
      </c>
    </row>
    <row r="355" spans="1:7" s="80" customFormat="1" ht="12.75" hidden="1">
      <c r="A355" s="111" t="s">
        <v>141</v>
      </c>
      <c r="B355" s="91" t="s">
        <v>116</v>
      </c>
      <c r="C355" s="90" t="s">
        <v>532</v>
      </c>
      <c r="D355" s="90" t="s">
        <v>521</v>
      </c>
      <c r="E355" s="82">
        <f>E356+E357+E358+E359+E360</f>
        <v>0</v>
      </c>
      <c r="F355" s="82">
        <f>F356+F357+F358+F359+F360</f>
        <v>0</v>
      </c>
      <c r="G355" s="82">
        <f>G356+G357+G358+G359+G360</f>
        <v>0</v>
      </c>
    </row>
    <row r="356" spans="1:7" s="80" customFormat="1" ht="12.75" hidden="1">
      <c r="A356" s="111" t="s">
        <v>142</v>
      </c>
      <c r="B356" s="91" t="s">
        <v>116</v>
      </c>
      <c r="C356" s="90" t="s">
        <v>532</v>
      </c>
      <c r="D356" s="90" t="s">
        <v>576</v>
      </c>
      <c r="E356" s="82">
        <v>0</v>
      </c>
      <c r="F356" s="82">
        <v>0</v>
      </c>
      <c r="G356" s="82">
        <f aca="true" t="shared" si="21" ref="G356:G364">E356-F356</f>
        <v>0</v>
      </c>
    </row>
    <row r="357" spans="1:7" s="80" customFormat="1" ht="12.75" hidden="1">
      <c r="A357" s="111" t="s">
        <v>143</v>
      </c>
      <c r="B357" s="91" t="s">
        <v>116</v>
      </c>
      <c r="C357" s="90" t="s">
        <v>532</v>
      </c>
      <c r="D357" s="90" t="s">
        <v>523</v>
      </c>
      <c r="E357" s="82">
        <v>0</v>
      </c>
      <c r="F357" s="82">
        <v>0</v>
      </c>
      <c r="G357" s="82">
        <f t="shared" si="21"/>
        <v>0</v>
      </c>
    </row>
    <row r="358" spans="1:7" s="80" customFormat="1" ht="12.75" hidden="1">
      <c r="A358" s="111" t="s">
        <v>144</v>
      </c>
      <c r="B358" s="91" t="s">
        <v>116</v>
      </c>
      <c r="C358" s="90" t="s">
        <v>208</v>
      </c>
      <c r="D358" s="90"/>
      <c r="E358" s="82">
        <v>0</v>
      </c>
      <c r="F358" s="82">
        <v>0</v>
      </c>
      <c r="G358" s="82">
        <f t="shared" si="21"/>
        <v>0</v>
      </c>
    </row>
    <row r="359" spans="1:7" s="80" customFormat="1" ht="14.25" customHeight="1" hidden="1">
      <c r="A359" s="111" t="s">
        <v>145</v>
      </c>
      <c r="B359" s="91" t="s">
        <v>116</v>
      </c>
      <c r="C359" s="90" t="s">
        <v>532</v>
      </c>
      <c r="D359" s="90" t="s">
        <v>577</v>
      </c>
      <c r="E359" s="82">
        <v>0</v>
      </c>
      <c r="F359" s="82">
        <v>0</v>
      </c>
      <c r="G359" s="82">
        <f t="shared" si="21"/>
        <v>0</v>
      </c>
    </row>
    <row r="360" spans="1:7" s="80" customFormat="1" ht="12.75" hidden="1">
      <c r="A360" s="111" t="s">
        <v>146</v>
      </c>
      <c r="B360" s="91" t="s">
        <v>116</v>
      </c>
      <c r="C360" s="90" t="s">
        <v>532</v>
      </c>
      <c r="D360" s="90" t="s">
        <v>525</v>
      </c>
      <c r="E360" s="82">
        <v>0</v>
      </c>
      <c r="F360" s="82">
        <v>0</v>
      </c>
      <c r="G360" s="82">
        <f t="shared" si="21"/>
        <v>0</v>
      </c>
    </row>
    <row r="361" spans="1:7" s="80" customFormat="1" ht="12.75" hidden="1">
      <c r="A361" s="111" t="s">
        <v>147</v>
      </c>
      <c r="B361" s="91" t="s">
        <v>116</v>
      </c>
      <c r="C361" s="90" t="s">
        <v>532</v>
      </c>
      <c r="D361" s="90" t="s">
        <v>578</v>
      </c>
      <c r="E361" s="82">
        <v>0</v>
      </c>
      <c r="F361" s="82">
        <v>0</v>
      </c>
      <c r="G361" s="82">
        <f t="shared" si="21"/>
        <v>0</v>
      </c>
    </row>
    <row r="362" spans="1:7" s="80" customFormat="1" ht="12.75" hidden="1">
      <c r="A362" s="111" t="s">
        <v>148</v>
      </c>
      <c r="B362" s="91" t="s">
        <v>116</v>
      </c>
      <c r="C362" s="90" t="s">
        <v>532</v>
      </c>
      <c r="D362" s="90" t="s">
        <v>526</v>
      </c>
      <c r="E362" s="82">
        <f>E363+E364</f>
        <v>0</v>
      </c>
      <c r="F362" s="82">
        <f>F363+F364</f>
        <v>0</v>
      </c>
      <c r="G362" s="82">
        <f t="shared" si="21"/>
        <v>0</v>
      </c>
    </row>
    <row r="363" spans="1:7" s="80" customFormat="1" ht="14.25" customHeight="1" hidden="1">
      <c r="A363" s="111" t="s">
        <v>149</v>
      </c>
      <c r="B363" s="91" t="s">
        <v>116</v>
      </c>
      <c r="C363" s="90" t="s">
        <v>532</v>
      </c>
      <c r="D363" s="90" t="s">
        <v>580</v>
      </c>
      <c r="E363" s="82">
        <v>0</v>
      </c>
      <c r="F363" s="82">
        <v>0</v>
      </c>
      <c r="G363" s="82">
        <f t="shared" si="21"/>
        <v>0</v>
      </c>
    </row>
    <row r="364" spans="1:7" s="80" customFormat="1" ht="12.75" customHeight="1" hidden="1">
      <c r="A364" s="111" t="s">
        <v>150</v>
      </c>
      <c r="B364" s="91" t="s">
        <v>116</v>
      </c>
      <c r="C364" s="90" t="s">
        <v>532</v>
      </c>
      <c r="D364" s="90" t="s">
        <v>579</v>
      </c>
      <c r="E364" s="82">
        <v>0</v>
      </c>
      <c r="F364" s="82">
        <v>0</v>
      </c>
      <c r="G364" s="82">
        <f t="shared" si="21"/>
        <v>0</v>
      </c>
    </row>
    <row r="365" spans="1:7" s="80" customFormat="1" ht="12.75" hidden="1">
      <c r="A365" s="112" t="s">
        <v>209</v>
      </c>
      <c r="B365" s="96" t="s">
        <v>116</v>
      </c>
      <c r="C365" s="97" t="s">
        <v>210</v>
      </c>
      <c r="D365" s="97"/>
      <c r="E365" s="98">
        <f>E369</f>
        <v>0</v>
      </c>
      <c r="F365" s="98">
        <f>F369</f>
        <v>0</v>
      </c>
      <c r="G365" s="98">
        <f aca="true" t="shared" si="22" ref="G365:G370">E365-F365</f>
        <v>0</v>
      </c>
    </row>
    <row r="366" spans="1:7" s="80" customFormat="1" ht="22.5" hidden="1">
      <c r="A366" s="111" t="s">
        <v>207</v>
      </c>
      <c r="B366" s="91" t="s">
        <v>116</v>
      </c>
      <c r="C366" s="90" t="s">
        <v>211</v>
      </c>
      <c r="D366" s="90"/>
      <c r="E366" s="82">
        <v>0</v>
      </c>
      <c r="F366" s="82">
        <v>0</v>
      </c>
      <c r="G366" s="82">
        <f t="shared" si="22"/>
        <v>0</v>
      </c>
    </row>
    <row r="367" spans="1:7" s="80" customFormat="1" ht="12.75" hidden="1">
      <c r="A367" s="111" t="s">
        <v>128</v>
      </c>
      <c r="B367" s="91" t="s">
        <v>116</v>
      </c>
      <c r="C367" s="90" t="s">
        <v>212</v>
      </c>
      <c r="D367" s="90"/>
      <c r="E367" s="82">
        <v>0</v>
      </c>
      <c r="F367" s="82">
        <v>0</v>
      </c>
      <c r="G367" s="82">
        <f t="shared" si="22"/>
        <v>0</v>
      </c>
    </row>
    <row r="368" spans="1:7" s="80" customFormat="1" ht="22.5" hidden="1">
      <c r="A368" s="111" t="s">
        <v>130</v>
      </c>
      <c r="B368" s="91" t="s">
        <v>116</v>
      </c>
      <c r="C368" s="90" t="s">
        <v>213</v>
      </c>
      <c r="D368" s="90"/>
      <c r="E368" s="82">
        <v>0</v>
      </c>
      <c r="F368" s="82">
        <v>0</v>
      </c>
      <c r="G368" s="82">
        <f t="shared" si="22"/>
        <v>0</v>
      </c>
    </row>
    <row r="369" spans="1:7" s="80" customFormat="1" ht="12.75" hidden="1">
      <c r="A369" s="111" t="s">
        <v>139</v>
      </c>
      <c r="B369" s="91" t="s">
        <v>116</v>
      </c>
      <c r="C369" s="90" t="s">
        <v>214</v>
      </c>
      <c r="D369" s="90"/>
      <c r="E369" s="82">
        <v>0</v>
      </c>
      <c r="F369" s="82">
        <v>0</v>
      </c>
      <c r="G369" s="82">
        <f t="shared" si="22"/>
        <v>0</v>
      </c>
    </row>
    <row r="370" spans="1:7" s="80" customFormat="1" ht="12.75" hidden="1">
      <c r="A370" s="112" t="s">
        <v>215</v>
      </c>
      <c r="B370" s="96" t="s">
        <v>116</v>
      </c>
      <c r="C370" s="97" t="s">
        <v>216</v>
      </c>
      <c r="D370" s="97"/>
      <c r="E370" s="98">
        <f>E371</f>
        <v>0</v>
      </c>
      <c r="F370" s="98">
        <f>F371</f>
        <v>0</v>
      </c>
      <c r="G370" s="98">
        <f t="shared" si="22"/>
        <v>0</v>
      </c>
    </row>
    <row r="371" spans="1:7" s="80" customFormat="1" ht="14.25" customHeight="1" hidden="1">
      <c r="A371" s="111" t="s">
        <v>207</v>
      </c>
      <c r="B371" s="91" t="s">
        <v>116</v>
      </c>
      <c r="C371" s="90" t="s">
        <v>633</v>
      </c>
      <c r="D371" s="90"/>
      <c r="E371" s="82">
        <f>E372+E373</f>
        <v>0</v>
      </c>
      <c r="F371" s="82">
        <f>F372+F373</f>
        <v>0</v>
      </c>
      <c r="G371" s="82">
        <f>G372</f>
        <v>0</v>
      </c>
    </row>
    <row r="372" spans="1:7" s="80" customFormat="1" ht="12.75" hidden="1">
      <c r="A372" s="111" t="s">
        <v>637</v>
      </c>
      <c r="B372" s="91" t="s">
        <v>116</v>
      </c>
      <c r="C372" s="90" t="s">
        <v>634</v>
      </c>
      <c r="D372" s="90" t="s">
        <v>635</v>
      </c>
      <c r="E372" s="82">
        <v>0</v>
      </c>
      <c r="F372" s="82">
        <v>0</v>
      </c>
      <c r="G372" s="82">
        <f>E372-F372</f>
        <v>0</v>
      </c>
    </row>
    <row r="373" spans="1:7" s="80" customFormat="1" ht="12.75" hidden="1">
      <c r="A373" s="111" t="s">
        <v>637</v>
      </c>
      <c r="B373" s="91" t="s">
        <v>116</v>
      </c>
      <c r="C373" s="90" t="s">
        <v>634</v>
      </c>
      <c r="D373" s="90" t="s">
        <v>636</v>
      </c>
      <c r="E373" s="82">
        <v>0</v>
      </c>
      <c r="F373" s="82">
        <v>0</v>
      </c>
      <c r="G373" s="82">
        <f>E373-F373</f>
        <v>0</v>
      </c>
    </row>
    <row r="374" spans="1:7" s="80" customFormat="1" ht="17.25" customHeight="1" hidden="1">
      <c r="A374" s="111" t="s">
        <v>132</v>
      </c>
      <c r="B374" s="91" t="s">
        <v>116</v>
      </c>
      <c r="C374" s="90" t="s">
        <v>551</v>
      </c>
      <c r="D374" s="90"/>
      <c r="E374" s="82">
        <v>0</v>
      </c>
      <c r="F374" s="82">
        <v>0</v>
      </c>
      <c r="G374" s="82">
        <f>E374-F374</f>
        <v>0</v>
      </c>
    </row>
    <row r="375" spans="1:7" s="80" customFormat="1" ht="45" hidden="1">
      <c r="A375" s="112" t="s">
        <v>605</v>
      </c>
      <c r="B375" s="96" t="s">
        <v>116</v>
      </c>
      <c r="C375" s="97" t="s">
        <v>608</v>
      </c>
      <c r="D375" s="97"/>
      <c r="E375" s="98">
        <f>E377</f>
        <v>0</v>
      </c>
      <c r="F375" s="98">
        <f>F377</f>
        <v>286000</v>
      </c>
      <c r="G375" s="98">
        <f>G377</f>
        <v>-286000</v>
      </c>
    </row>
    <row r="376" spans="1:7" s="80" customFormat="1" ht="22.5" hidden="1">
      <c r="A376" s="111" t="s">
        <v>207</v>
      </c>
      <c r="B376" s="91" t="s">
        <v>116</v>
      </c>
      <c r="C376" s="90" t="s">
        <v>606</v>
      </c>
      <c r="D376" s="90"/>
      <c r="E376" s="82">
        <f>E377</f>
        <v>0</v>
      </c>
      <c r="F376" s="82">
        <f>F377</f>
        <v>286000</v>
      </c>
      <c r="G376" s="82">
        <f>G377</f>
        <v>-286000</v>
      </c>
    </row>
    <row r="377" spans="1:7" s="80" customFormat="1" ht="12.75" hidden="1">
      <c r="A377" s="111" t="s">
        <v>128</v>
      </c>
      <c r="B377" s="91" t="s">
        <v>116</v>
      </c>
      <c r="C377" s="90" t="s">
        <v>606</v>
      </c>
      <c r="D377" s="90" t="s">
        <v>607</v>
      </c>
      <c r="E377" s="82">
        <v>0</v>
      </c>
      <c r="F377" s="82">
        <v>286000</v>
      </c>
      <c r="G377" s="82">
        <f>E377-F377</f>
        <v>-286000</v>
      </c>
    </row>
    <row r="378" spans="1:7" s="80" customFormat="1" ht="12.75" hidden="1">
      <c r="A378" s="112" t="s">
        <v>397</v>
      </c>
      <c r="B378" s="96" t="s">
        <v>116</v>
      </c>
      <c r="C378" s="97" t="s">
        <v>398</v>
      </c>
      <c r="D378" s="97"/>
      <c r="E378" s="98">
        <v>0</v>
      </c>
      <c r="F378" s="98">
        <f>F396+F413</f>
        <v>1793347.9900000002</v>
      </c>
      <c r="G378" s="98">
        <f>E378-F378</f>
        <v>-1793347.9900000002</v>
      </c>
    </row>
    <row r="379" spans="1:7" s="80" customFormat="1" ht="22.5">
      <c r="A379" s="112" t="s">
        <v>689</v>
      </c>
      <c r="B379" s="96" t="s">
        <v>116</v>
      </c>
      <c r="C379" s="97" t="s">
        <v>666</v>
      </c>
      <c r="D379" s="97"/>
      <c r="E379" s="98">
        <f>E380</f>
        <v>3253</v>
      </c>
      <c r="F379" s="98">
        <f>F380</f>
        <v>3253</v>
      </c>
      <c r="G379" s="98">
        <f>E379-F379</f>
        <v>0</v>
      </c>
    </row>
    <row r="380" spans="1:7" s="80" customFormat="1" ht="22.5">
      <c r="A380" s="111" t="s">
        <v>207</v>
      </c>
      <c r="B380" s="91" t="s">
        <v>116</v>
      </c>
      <c r="C380" s="90" t="s">
        <v>628</v>
      </c>
      <c r="D380" s="90"/>
      <c r="E380" s="82">
        <f>E383+E384+E385+E387+E388+E389+E390+E391+E392+E394+E395</f>
        <v>3253</v>
      </c>
      <c r="F380" s="82">
        <f>F383+F384+F385+F387+F388+F389+F390+F391+F392+F394+F395</f>
        <v>3253</v>
      </c>
      <c r="G380" s="82">
        <f aca="true" t="shared" si="23" ref="G380:G385">E380-F380</f>
        <v>0</v>
      </c>
    </row>
    <row r="381" spans="1:7" s="80" customFormat="1" ht="12" customHeight="1">
      <c r="A381" s="111" t="s">
        <v>128</v>
      </c>
      <c r="B381" s="91" t="s">
        <v>116</v>
      </c>
      <c r="C381" s="90" t="s">
        <v>629</v>
      </c>
      <c r="D381" s="90"/>
      <c r="E381" s="82">
        <f>E380</f>
        <v>3253</v>
      </c>
      <c r="F381" s="82">
        <f>F380</f>
        <v>3253</v>
      </c>
      <c r="G381" s="82">
        <f t="shared" si="23"/>
        <v>0</v>
      </c>
    </row>
    <row r="382" spans="1:7" s="80" customFormat="1" ht="22.5" hidden="1">
      <c r="A382" s="111" t="s">
        <v>130</v>
      </c>
      <c r="B382" s="91" t="s">
        <v>116</v>
      </c>
      <c r="C382" s="90" t="s">
        <v>629</v>
      </c>
      <c r="D382" s="90" t="s">
        <v>658</v>
      </c>
      <c r="E382" s="82">
        <f>E385+E384+E383</f>
        <v>0</v>
      </c>
      <c r="F382" s="82">
        <f>F383+F384+F385</f>
        <v>0</v>
      </c>
      <c r="G382" s="82">
        <f t="shared" si="23"/>
        <v>0</v>
      </c>
    </row>
    <row r="383" spans="1:7" s="80" customFormat="1" ht="12.75" hidden="1">
      <c r="A383" s="111" t="s">
        <v>139</v>
      </c>
      <c r="B383" s="91" t="s">
        <v>116</v>
      </c>
      <c r="C383" s="90" t="s">
        <v>629</v>
      </c>
      <c r="D383" s="90" t="s">
        <v>657</v>
      </c>
      <c r="E383" s="82">
        <v>0</v>
      </c>
      <c r="F383" s="102">
        <v>0</v>
      </c>
      <c r="G383" s="82">
        <f t="shared" si="23"/>
        <v>0</v>
      </c>
    </row>
    <row r="384" spans="1:7" s="80" customFormat="1" ht="12.75" hidden="1">
      <c r="A384" s="111" t="s">
        <v>132</v>
      </c>
      <c r="B384" s="91" t="s">
        <v>116</v>
      </c>
      <c r="C384" s="90" t="s">
        <v>629</v>
      </c>
      <c r="D384" s="90" t="s">
        <v>635</v>
      </c>
      <c r="E384" s="82">
        <v>0</v>
      </c>
      <c r="F384" s="82">
        <v>0</v>
      </c>
      <c r="G384" s="82">
        <f t="shared" si="23"/>
        <v>0</v>
      </c>
    </row>
    <row r="385" spans="1:7" s="80" customFormat="1" ht="12.75" hidden="1">
      <c r="A385" s="111" t="s">
        <v>140</v>
      </c>
      <c r="B385" s="91" t="s">
        <v>116</v>
      </c>
      <c r="C385" s="90" t="s">
        <v>629</v>
      </c>
      <c r="D385" s="90" t="s">
        <v>659</v>
      </c>
      <c r="E385" s="82">
        <v>0</v>
      </c>
      <c r="F385" s="82">
        <v>0</v>
      </c>
      <c r="G385" s="82">
        <f t="shared" si="23"/>
        <v>0</v>
      </c>
    </row>
    <row r="386" spans="1:7" s="80" customFormat="1" ht="12.75" hidden="1">
      <c r="A386" s="111" t="s">
        <v>141</v>
      </c>
      <c r="B386" s="91" t="s">
        <v>116</v>
      </c>
      <c r="C386" s="90" t="s">
        <v>629</v>
      </c>
      <c r="D386" s="90" t="s">
        <v>660</v>
      </c>
      <c r="E386" s="82">
        <f>E387+E388+E389+E390+E391</f>
        <v>0</v>
      </c>
      <c r="F386" s="82">
        <f>F387+F388+F389+F390+F391</f>
        <v>0</v>
      </c>
      <c r="G386" s="82">
        <f>G387+G388+G389+G390+G391</f>
        <v>0</v>
      </c>
    </row>
    <row r="387" spans="1:7" s="80" customFormat="1" ht="12.75" hidden="1">
      <c r="A387" s="111" t="s">
        <v>142</v>
      </c>
      <c r="B387" s="91" t="s">
        <v>116</v>
      </c>
      <c r="C387" s="90" t="s">
        <v>629</v>
      </c>
      <c r="D387" s="90" t="s">
        <v>576</v>
      </c>
      <c r="E387" s="82">
        <v>0</v>
      </c>
      <c r="F387" s="82">
        <v>0</v>
      </c>
      <c r="G387" s="82">
        <f aca="true" t="shared" si="24" ref="G387:G395">E387-F387</f>
        <v>0</v>
      </c>
    </row>
    <row r="388" spans="1:7" s="80" customFormat="1" ht="12.75" hidden="1">
      <c r="A388" s="111" t="s">
        <v>143</v>
      </c>
      <c r="B388" s="91" t="s">
        <v>116</v>
      </c>
      <c r="C388" s="90" t="s">
        <v>629</v>
      </c>
      <c r="D388" s="90" t="s">
        <v>661</v>
      </c>
      <c r="E388" s="82">
        <v>0</v>
      </c>
      <c r="F388" s="82">
        <v>0</v>
      </c>
      <c r="G388" s="82">
        <f t="shared" si="24"/>
        <v>0</v>
      </c>
    </row>
    <row r="389" spans="1:7" s="80" customFormat="1" ht="12.75" hidden="1">
      <c r="A389" s="111" t="s">
        <v>144</v>
      </c>
      <c r="B389" s="91" t="s">
        <v>116</v>
      </c>
      <c r="C389" s="90" t="s">
        <v>629</v>
      </c>
      <c r="D389" s="90" t="s">
        <v>662</v>
      </c>
      <c r="E389" s="82">
        <v>0</v>
      </c>
      <c r="F389" s="82">
        <v>0</v>
      </c>
      <c r="G389" s="82">
        <f t="shared" si="24"/>
        <v>0</v>
      </c>
    </row>
    <row r="390" spans="1:7" s="80" customFormat="1" ht="12.75" hidden="1">
      <c r="A390" s="111" t="s">
        <v>145</v>
      </c>
      <c r="B390" s="91" t="s">
        <v>116</v>
      </c>
      <c r="C390" s="90" t="s">
        <v>629</v>
      </c>
      <c r="D390" s="90" t="s">
        <v>577</v>
      </c>
      <c r="E390" s="82">
        <v>0</v>
      </c>
      <c r="F390" s="82">
        <v>0</v>
      </c>
      <c r="G390" s="82">
        <f t="shared" si="24"/>
        <v>0</v>
      </c>
    </row>
    <row r="391" spans="1:7" s="80" customFormat="1" ht="12.75" hidden="1">
      <c r="A391" s="111" t="s">
        <v>146</v>
      </c>
      <c r="B391" s="91" t="s">
        <v>116</v>
      </c>
      <c r="C391" s="90" t="s">
        <v>629</v>
      </c>
      <c r="D391" s="90" t="s">
        <v>663</v>
      </c>
      <c r="E391" s="82">
        <v>0</v>
      </c>
      <c r="F391" s="82">
        <v>0</v>
      </c>
      <c r="G391" s="82">
        <f t="shared" si="24"/>
        <v>0</v>
      </c>
    </row>
    <row r="392" spans="1:7" s="80" customFormat="1" ht="12" customHeight="1">
      <c r="A392" s="111" t="s">
        <v>147</v>
      </c>
      <c r="B392" s="91" t="s">
        <v>116</v>
      </c>
      <c r="C392" s="90" t="s">
        <v>629</v>
      </c>
      <c r="D392" s="90" t="s">
        <v>578</v>
      </c>
      <c r="E392" s="82">
        <v>3253</v>
      </c>
      <c r="F392" s="82">
        <v>3253</v>
      </c>
      <c r="G392" s="82">
        <f t="shared" si="24"/>
        <v>0</v>
      </c>
    </row>
    <row r="393" spans="1:7" s="80" customFormat="1" ht="12.75" hidden="1">
      <c r="A393" s="111" t="s">
        <v>148</v>
      </c>
      <c r="B393" s="91" t="s">
        <v>116</v>
      </c>
      <c r="C393" s="90" t="s">
        <v>629</v>
      </c>
      <c r="D393" s="90" t="s">
        <v>664</v>
      </c>
      <c r="E393" s="82">
        <f>E394+E395</f>
        <v>0</v>
      </c>
      <c r="F393" s="82">
        <f>F394+F395</f>
        <v>0</v>
      </c>
      <c r="G393" s="82">
        <f t="shared" si="24"/>
        <v>0</v>
      </c>
    </row>
    <row r="394" spans="1:7" s="80" customFormat="1" ht="12.75" hidden="1">
      <c r="A394" s="111" t="s">
        <v>149</v>
      </c>
      <c r="B394" s="91" t="s">
        <v>116</v>
      </c>
      <c r="C394" s="90" t="s">
        <v>629</v>
      </c>
      <c r="D394" s="90" t="s">
        <v>580</v>
      </c>
      <c r="E394" s="82">
        <v>0</v>
      </c>
      <c r="F394" s="82">
        <v>0</v>
      </c>
      <c r="G394" s="82">
        <f t="shared" si="24"/>
        <v>0</v>
      </c>
    </row>
    <row r="395" spans="1:7" s="80" customFormat="1" ht="12.75" hidden="1">
      <c r="A395" s="111" t="s">
        <v>150</v>
      </c>
      <c r="B395" s="91" t="s">
        <v>116</v>
      </c>
      <c r="C395" s="90" t="s">
        <v>629</v>
      </c>
      <c r="D395" s="90" t="s">
        <v>579</v>
      </c>
      <c r="E395" s="82">
        <v>0</v>
      </c>
      <c r="F395" s="82">
        <v>0</v>
      </c>
      <c r="G395" s="82">
        <f t="shared" si="24"/>
        <v>0</v>
      </c>
    </row>
    <row r="396" spans="1:7" s="80" customFormat="1" ht="22.5">
      <c r="A396" s="112" t="s">
        <v>665</v>
      </c>
      <c r="B396" s="96" t="s">
        <v>116</v>
      </c>
      <c r="C396" s="97" t="s">
        <v>666</v>
      </c>
      <c r="D396" s="97"/>
      <c r="E396" s="98">
        <f>E397</f>
        <v>5317861.48</v>
      </c>
      <c r="F396" s="98">
        <f>F397</f>
        <v>1793347.9900000002</v>
      </c>
      <c r="G396" s="98">
        <f>E396-F396</f>
        <v>3524513.49</v>
      </c>
    </row>
    <row r="397" spans="1:7" s="80" customFormat="1" ht="22.5">
      <c r="A397" s="111" t="s">
        <v>207</v>
      </c>
      <c r="B397" s="91" t="s">
        <v>116</v>
      </c>
      <c r="C397" s="90" t="s">
        <v>667</v>
      </c>
      <c r="D397" s="90"/>
      <c r="E397" s="82">
        <f>E400+E401+E402+E404+E405+E406+E407+E408+E409+E411+E412</f>
        <v>5317861.48</v>
      </c>
      <c r="F397" s="82">
        <f>F400+F401+F402+F404+F405+F406+F407+F408+F409+F411+F412</f>
        <v>1793347.9900000002</v>
      </c>
      <c r="G397" s="82">
        <f aca="true" t="shared" si="25" ref="G397:G402">E397-F397</f>
        <v>3524513.49</v>
      </c>
    </row>
    <row r="398" spans="1:7" s="80" customFormat="1" ht="12.75">
      <c r="A398" s="111" t="s">
        <v>128</v>
      </c>
      <c r="B398" s="91" t="s">
        <v>116</v>
      </c>
      <c r="C398" s="90" t="s">
        <v>668</v>
      </c>
      <c r="D398" s="90"/>
      <c r="E398" s="82">
        <f>E397</f>
        <v>5317861.48</v>
      </c>
      <c r="F398" s="82">
        <f>F397</f>
        <v>1793347.9900000002</v>
      </c>
      <c r="G398" s="82">
        <f t="shared" si="25"/>
        <v>3524513.49</v>
      </c>
    </row>
    <row r="399" spans="1:7" s="80" customFormat="1" ht="22.5">
      <c r="A399" s="111" t="s">
        <v>130</v>
      </c>
      <c r="B399" s="91" t="s">
        <v>116</v>
      </c>
      <c r="C399" s="90" t="s">
        <v>668</v>
      </c>
      <c r="D399" s="90" t="s">
        <v>658</v>
      </c>
      <c r="E399" s="82">
        <f>E402+E401+E400</f>
        <v>4409194.4</v>
      </c>
      <c r="F399" s="82">
        <f>F400+F401+F402</f>
        <v>1145735.4300000002</v>
      </c>
      <c r="G399" s="82">
        <f t="shared" si="25"/>
        <v>3263458.97</v>
      </c>
    </row>
    <row r="400" spans="1:7" s="80" customFormat="1" ht="12.75">
      <c r="A400" s="111" t="s">
        <v>139</v>
      </c>
      <c r="B400" s="91" t="s">
        <v>116</v>
      </c>
      <c r="C400" s="90" t="s">
        <v>668</v>
      </c>
      <c r="D400" s="90" t="s">
        <v>657</v>
      </c>
      <c r="E400" s="82">
        <v>3401674.4</v>
      </c>
      <c r="F400" s="102">
        <v>836126.15</v>
      </c>
      <c r="G400" s="82">
        <f t="shared" si="25"/>
        <v>2565548.25</v>
      </c>
    </row>
    <row r="401" spans="1:7" s="80" customFormat="1" ht="12.75">
      <c r="A401" s="111" t="s">
        <v>132</v>
      </c>
      <c r="B401" s="91" t="s">
        <v>116</v>
      </c>
      <c r="C401" s="90" t="s">
        <v>668</v>
      </c>
      <c r="D401" s="90" t="s">
        <v>635</v>
      </c>
      <c r="E401" s="82">
        <v>0</v>
      </c>
      <c r="F401" s="82">
        <v>0</v>
      </c>
      <c r="G401" s="82">
        <f t="shared" si="25"/>
        <v>0</v>
      </c>
    </row>
    <row r="402" spans="1:7" s="80" customFormat="1" ht="12.75">
      <c r="A402" s="111" t="s">
        <v>140</v>
      </c>
      <c r="B402" s="91" t="s">
        <v>116</v>
      </c>
      <c r="C402" s="90" t="s">
        <v>668</v>
      </c>
      <c r="D402" s="90" t="s">
        <v>659</v>
      </c>
      <c r="E402" s="82">
        <v>1007520</v>
      </c>
      <c r="F402" s="82">
        <v>309609.28</v>
      </c>
      <c r="G402" s="82">
        <f t="shared" si="25"/>
        <v>697910.72</v>
      </c>
    </row>
    <row r="403" spans="1:7" s="80" customFormat="1" ht="12.75">
      <c r="A403" s="111" t="s">
        <v>141</v>
      </c>
      <c r="B403" s="91" t="s">
        <v>116</v>
      </c>
      <c r="C403" s="90" t="s">
        <v>668</v>
      </c>
      <c r="D403" s="90" t="s">
        <v>660</v>
      </c>
      <c r="E403" s="82">
        <f>E404+E405+E406+E407+E408</f>
        <v>784495.08</v>
      </c>
      <c r="F403" s="82">
        <f>F404+F405+F406+F407+F408</f>
        <v>558784.56</v>
      </c>
      <c r="G403" s="82">
        <f>G404+G405+G406+G407+G408</f>
        <v>225710.51999999996</v>
      </c>
    </row>
    <row r="404" spans="1:7" s="80" customFormat="1" ht="12.75">
      <c r="A404" s="111" t="s">
        <v>142</v>
      </c>
      <c r="B404" s="91" t="s">
        <v>116</v>
      </c>
      <c r="C404" s="90" t="s">
        <v>668</v>
      </c>
      <c r="D404" s="90" t="s">
        <v>576</v>
      </c>
      <c r="E404" s="82">
        <v>11697.37</v>
      </c>
      <c r="F404" s="82">
        <v>4127.81</v>
      </c>
      <c r="G404" s="82">
        <f aca="true" t="shared" si="26" ref="G404:G412">E404-F404</f>
        <v>7569.56</v>
      </c>
    </row>
    <row r="405" spans="1:7" s="80" customFormat="1" ht="12.75">
      <c r="A405" s="111" t="s">
        <v>143</v>
      </c>
      <c r="B405" s="91" t="s">
        <v>116</v>
      </c>
      <c r="C405" s="90" t="s">
        <v>668</v>
      </c>
      <c r="D405" s="90" t="s">
        <v>661</v>
      </c>
      <c r="E405" s="82">
        <v>1000</v>
      </c>
      <c r="F405" s="82">
        <v>0</v>
      </c>
      <c r="G405" s="82">
        <f t="shared" si="26"/>
        <v>1000</v>
      </c>
    </row>
    <row r="406" spans="1:7" s="80" customFormat="1" ht="12.75">
      <c r="A406" s="111" t="s">
        <v>144</v>
      </c>
      <c r="B406" s="91" t="s">
        <v>116</v>
      </c>
      <c r="C406" s="90" t="s">
        <v>668</v>
      </c>
      <c r="D406" s="90" t="s">
        <v>662</v>
      </c>
      <c r="E406" s="82">
        <v>731797.71</v>
      </c>
      <c r="F406" s="82">
        <v>518950.95</v>
      </c>
      <c r="G406" s="82">
        <f t="shared" si="26"/>
        <v>212846.75999999995</v>
      </c>
    </row>
    <row r="407" spans="1:7" s="80" customFormat="1" ht="12.75">
      <c r="A407" s="111" t="s">
        <v>145</v>
      </c>
      <c r="B407" s="91" t="s">
        <v>116</v>
      </c>
      <c r="C407" s="90" t="s">
        <v>668</v>
      </c>
      <c r="D407" s="90" t="s">
        <v>577</v>
      </c>
      <c r="E407" s="82">
        <v>30000</v>
      </c>
      <c r="F407" s="82">
        <v>28830.8</v>
      </c>
      <c r="G407" s="82">
        <f t="shared" si="26"/>
        <v>1169.2000000000007</v>
      </c>
    </row>
    <row r="408" spans="1:7" s="80" customFormat="1" ht="12.75">
      <c r="A408" s="111" t="s">
        <v>146</v>
      </c>
      <c r="B408" s="91" t="s">
        <v>116</v>
      </c>
      <c r="C408" s="90" t="s">
        <v>668</v>
      </c>
      <c r="D408" s="90" t="s">
        <v>663</v>
      </c>
      <c r="E408" s="82">
        <v>10000</v>
      </c>
      <c r="F408" s="82">
        <v>6875</v>
      </c>
      <c r="G408" s="82">
        <f t="shared" si="26"/>
        <v>3125</v>
      </c>
    </row>
    <row r="409" spans="1:7" s="80" customFormat="1" ht="12.75">
      <c r="A409" s="111" t="s">
        <v>147</v>
      </c>
      <c r="B409" s="91" t="s">
        <v>116</v>
      </c>
      <c r="C409" s="90" t="s">
        <v>668</v>
      </c>
      <c r="D409" s="90" t="s">
        <v>578</v>
      </c>
      <c r="E409" s="82">
        <v>118172</v>
      </c>
      <c r="F409" s="82">
        <v>88198</v>
      </c>
      <c r="G409" s="82">
        <f t="shared" si="26"/>
        <v>29974</v>
      </c>
    </row>
    <row r="410" spans="1:7" s="80" customFormat="1" ht="12.75">
      <c r="A410" s="111" t="s">
        <v>148</v>
      </c>
      <c r="B410" s="91" t="s">
        <v>116</v>
      </c>
      <c r="C410" s="90" t="s">
        <v>668</v>
      </c>
      <c r="D410" s="90" t="s">
        <v>664</v>
      </c>
      <c r="E410" s="82">
        <f>E411+E412</f>
        <v>6000</v>
      </c>
      <c r="F410" s="82">
        <f>F411+F412</f>
        <v>630</v>
      </c>
      <c r="G410" s="82">
        <f t="shared" si="26"/>
        <v>5370</v>
      </c>
    </row>
    <row r="411" spans="1:7" s="80" customFormat="1" ht="12.75">
      <c r="A411" s="111" t="s">
        <v>149</v>
      </c>
      <c r="B411" s="91" t="s">
        <v>116</v>
      </c>
      <c r="C411" s="90" t="s">
        <v>668</v>
      </c>
      <c r="D411" s="90" t="s">
        <v>580</v>
      </c>
      <c r="E411" s="82">
        <v>1000</v>
      </c>
      <c r="F411" s="82">
        <v>0</v>
      </c>
      <c r="G411" s="82">
        <f t="shared" si="26"/>
        <v>1000</v>
      </c>
    </row>
    <row r="412" spans="1:7" s="80" customFormat="1" ht="12.75">
      <c r="A412" s="111" t="s">
        <v>150</v>
      </c>
      <c r="B412" s="91" t="s">
        <v>116</v>
      </c>
      <c r="C412" s="90" t="s">
        <v>668</v>
      </c>
      <c r="D412" s="90" t="s">
        <v>579</v>
      </c>
      <c r="E412" s="82">
        <v>5000</v>
      </c>
      <c r="F412" s="82">
        <v>630</v>
      </c>
      <c r="G412" s="82">
        <f t="shared" si="26"/>
        <v>4370</v>
      </c>
    </row>
    <row r="413" spans="1:7" s="80" customFormat="1" ht="57" customHeight="1">
      <c r="A413" s="112" t="s">
        <v>399</v>
      </c>
      <c r="B413" s="96" t="s">
        <v>116</v>
      </c>
      <c r="C413" s="97" t="s">
        <v>400</v>
      </c>
      <c r="D413" s="97"/>
      <c r="E413" s="98">
        <f>E415</f>
        <v>21980</v>
      </c>
      <c r="F413" s="98">
        <f>F415</f>
        <v>0</v>
      </c>
      <c r="G413" s="98">
        <f>E413-F413</f>
        <v>21980</v>
      </c>
    </row>
    <row r="414" spans="1:7" s="80" customFormat="1" ht="13.5" customHeight="1">
      <c r="A414" s="111" t="s">
        <v>207</v>
      </c>
      <c r="B414" s="91" t="s">
        <v>116</v>
      </c>
      <c r="C414" s="90" t="s">
        <v>691</v>
      </c>
      <c r="D414" s="90"/>
      <c r="E414" s="82">
        <f>E415</f>
        <v>21980</v>
      </c>
      <c r="F414" s="82">
        <f>F415</f>
        <v>0</v>
      </c>
      <c r="G414" s="82">
        <f>E414-F414</f>
        <v>21980</v>
      </c>
    </row>
    <row r="415" spans="1:7" s="80" customFormat="1" ht="12.75">
      <c r="A415" s="111" t="s">
        <v>146</v>
      </c>
      <c r="B415" s="91" t="s">
        <v>116</v>
      </c>
      <c r="C415" s="90" t="s">
        <v>690</v>
      </c>
      <c r="D415" s="90" t="s">
        <v>674</v>
      </c>
      <c r="E415" s="82">
        <v>21980</v>
      </c>
      <c r="F415" s="82">
        <v>0</v>
      </c>
      <c r="G415" s="82">
        <f>E415-F415</f>
        <v>21980</v>
      </c>
    </row>
    <row r="416" spans="1:7" s="80" customFormat="1" ht="12.75">
      <c r="A416" s="112" t="s">
        <v>217</v>
      </c>
      <c r="B416" s="96" t="s">
        <v>116</v>
      </c>
      <c r="C416" s="97" t="s">
        <v>218</v>
      </c>
      <c r="D416" s="97"/>
      <c r="E416" s="98">
        <f>E422</f>
        <v>94000</v>
      </c>
      <c r="F416" s="98">
        <f>F421</f>
        <v>38890.5</v>
      </c>
      <c r="G416" s="98">
        <f aca="true" t="shared" si="27" ref="G416:G422">E416-F416</f>
        <v>55109.5</v>
      </c>
    </row>
    <row r="417" spans="1:7" s="80" customFormat="1" ht="12.75">
      <c r="A417" s="111" t="s">
        <v>219</v>
      </c>
      <c r="B417" s="91" t="s">
        <v>116</v>
      </c>
      <c r="C417" s="90" t="s">
        <v>220</v>
      </c>
      <c r="D417" s="90"/>
      <c r="E417" s="82">
        <f>E422</f>
        <v>94000</v>
      </c>
      <c r="F417" s="82">
        <f>F421</f>
        <v>38890.5</v>
      </c>
      <c r="G417" s="82">
        <f t="shared" si="27"/>
        <v>55109.5</v>
      </c>
    </row>
    <row r="418" spans="1:7" s="80" customFormat="1" ht="12.75">
      <c r="A418" s="111" t="s">
        <v>221</v>
      </c>
      <c r="B418" s="91" t="s">
        <v>116</v>
      </c>
      <c r="C418" s="90" t="s">
        <v>222</v>
      </c>
      <c r="D418" s="90"/>
      <c r="E418" s="82">
        <f>E422</f>
        <v>94000</v>
      </c>
      <c r="F418" s="82">
        <f>F421</f>
        <v>38890.5</v>
      </c>
      <c r="G418" s="82">
        <f t="shared" si="27"/>
        <v>55109.5</v>
      </c>
    </row>
    <row r="419" spans="1:7" s="80" customFormat="1" ht="12.75">
      <c r="A419" s="111" t="s">
        <v>223</v>
      </c>
      <c r="B419" s="91" t="s">
        <v>116</v>
      </c>
      <c r="C419" s="90" t="s">
        <v>533</v>
      </c>
      <c r="D419" s="90"/>
      <c r="E419" s="82">
        <f>E422</f>
        <v>94000</v>
      </c>
      <c r="F419" s="82">
        <f>F421</f>
        <v>38890.5</v>
      </c>
      <c r="G419" s="82">
        <f t="shared" si="27"/>
        <v>55109.5</v>
      </c>
    </row>
    <row r="420" spans="1:7" s="80" customFormat="1" ht="12.75">
      <c r="A420" s="111" t="s">
        <v>128</v>
      </c>
      <c r="B420" s="91" t="s">
        <v>116</v>
      </c>
      <c r="C420" s="90" t="s">
        <v>534</v>
      </c>
      <c r="D420" s="90"/>
      <c r="E420" s="82">
        <f>E422</f>
        <v>94000</v>
      </c>
      <c r="F420" s="82">
        <f>F421</f>
        <v>38890.5</v>
      </c>
      <c r="G420" s="82">
        <f t="shared" si="27"/>
        <v>55109.5</v>
      </c>
    </row>
    <row r="421" spans="1:7" s="80" customFormat="1" ht="12.75">
      <c r="A421" s="111" t="s">
        <v>224</v>
      </c>
      <c r="B421" s="91" t="s">
        <v>116</v>
      </c>
      <c r="C421" s="90" t="s">
        <v>535</v>
      </c>
      <c r="D421" s="90"/>
      <c r="E421" s="82">
        <f>E422</f>
        <v>94000</v>
      </c>
      <c r="F421" s="82">
        <f>F422</f>
        <v>38890.5</v>
      </c>
      <c r="G421" s="82">
        <f t="shared" si="27"/>
        <v>55109.5</v>
      </c>
    </row>
    <row r="422" spans="1:7" s="80" customFormat="1" ht="24.75" customHeight="1">
      <c r="A422" s="111" t="s">
        <v>225</v>
      </c>
      <c r="B422" s="91" t="s">
        <v>116</v>
      </c>
      <c r="C422" s="90" t="s">
        <v>536</v>
      </c>
      <c r="D422" s="90"/>
      <c r="E422" s="82">
        <v>94000</v>
      </c>
      <c r="F422" s="82">
        <v>38890.5</v>
      </c>
      <c r="G422" s="82">
        <f t="shared" si="27"/>
        <v>55109.5</v>
      </c>
    </row>
    <row r="423" spans="1:7" s="80" customFormat="1" ht="12.75" hidden="1">
      <c r="A423" s="112" t="s">
        <v>226</v>
      </c>
      <c r="B423" s="96" t="s">
        <v>116</v>
      </c>
      <c r="C423" s="97" t="s">
        <v>227</v>
      </c>
      <c r="D423" s="97"/>
      <c r="E423" s="98">
        <f>E424</f>
        <v>0</v>
      </c>
      <c r="F423" s="98">
        <f>F424</f>
        <v>0</v>
      </c>
      <c r="G423" s="98">
        <f>G424</f>
        <v>0</v>
      </c>
    </row>
    <row r="424" spans="1:7" s="80" customFormat="1" ht="12.75" hidden="1">
      <c r="A424" s="111" t="s">
        <v>228</v>
      </c>
      <c r="B424" s="91" t="s">
        <v>116</v>
      </c>
      <c r="C424" s="90" t="s">
        <v>229</v>
      </c>
      <c r="D424" s="90"/>
      <c r="E424" s="82">
        <v>0</v>
      </c>
      <c r="F424" s="82">
        <v>0</v>
      </c>
      <c r="G424" s="82">
        <f>G430+G435+G440+G445+G450+G429</f>
        <v>0</v>
      </c>
    </row>
    <row r="425" spans="1:7" s="80" customFormat="1" ht="12.75" hidden="1">
      <c r="A425" s="111" t="s">
        <v>321</v>
      </c>
      <c r="B425" s="91" t="s">
        <v>116</v>
      </c>
      <c r="C425" s="90" t="s">
        <v>322</v>
      </c>
      <c r="D425" s="90"/>
      <c r="E425" s="82">
        <v>0</v>
      </c>
      <c r="F425" s="82">
        <v>0</v>
      </c>
      <c r="G425" s="82">
        <f>G429</f>
        <v>0</v>
      </c>
    </row>
    <row r="426" spans="1:7" s="80" customFormat="1" ht="12.75" hidden="1">
      <c r="A426" s="111" t="s">
        <v>228</v>
      </c>
      <c r="B426" s="91" t="s">
        <v>116</v>
      </c>
      <c r="C426" s="90" t="s">
        <v>324</v>
      </c>
      <c r="D426" s="90"/>
      <c r="E426" s="82">
        <v>0</v>
      </c>
      <c r="F426" s="82">
        <v>0</v>
      </c>
      <c r="G426" s="82">
        <f>G429</f>
        <v>0</v>
      </c>
    </row>
    <row r="427" spans="1:7" s="80" customFormat="1" ht="12.75" hidden="1">
      <c r="A427" s="111" t="s">
        <v>128</v>
      </c>
      <c r="B427" s="91" t="s">
        <v>116</v>
      </c>
      <c r="C427" s="90" t="s">
        <v>323</v>
      </c>
      <c r="D427" s="90"/>
      <c r="E427" s="82">
        <v>0</v>
      </c>
      <c r="F427" s="82">
        <v>0</v>
      </c>
      <c r="G427" s="82">
        <f>G429</f>
        <v>0</v>
      </c>
    </row>
    <row r="428" spans="1:7" s="80" customFormat="1" ht="12.75" hidden="1">
      <c r="A428" s="111" t="s">
        <v>234</v>
      </c>
      <c r="B428" s="91" t="s">
        <v>116</v>
      </c>
      <c r="C428" s="90" t="s">
        <v>325</v>
      </c>
      <c r="D428" s="90"/>
      <c r="E428" s="82">
        <v>0</v>
      </c>
      <c r="F428" s="82">
        <v>0</v>
      </c>
      <c r="G428" s="82">
        <f>G429</f>
        <v>0</v>
      </c>
    </row>
    <row r="429" spans="1:7" s="80" customFormat="1" ht="22.5" hidden="1">
      <c r="A429" s="111" t="s">
        <v>236</v>
      </c>
      <c r="B429" s="91" t="s">
        <v>116</v>
      </c>
      <c r="C429" s="90" t="s">
        <v>326</v>
      </c>
      <c r="D429" s="90"/>
      <c r="E429" s="82">
        <v>0</v>
      </c>
      <c r="F429" s="82">
        <v>0</v>
      </c>
      <c r="G429" s="82">
        <f>E429-F429</f>
        <v>0</v>
      </c>
    </row>
    <row r="430" spans="1:7" s="80" customFormat="1" ht="12.75" hidden="1">
      <c r="A430" s="111" t="s">
        <v>230</v>
      </c>
      <c r="B430" s="91" t="s">
        <v>116</v>
      </c>
      <c r="C430" s="90" t="s">
        <v>231</v>
      </c>
      <c r="D430" s="90"/>
      <c r="E430" s="82">
        <v>0</v>
      </c>
      <c r="F430" s="82">
        <v>0</v>
      </c>
      <c r="G430" s="82">
        <f aca="true" t="shared" si="28" ref="G430:G437">E430-F430</f>
        <v>0</v>
      </c>
    </row>
    <row r="431" spans="1:7" s="80" customFormat="1" ht="12.75" hidden="1">
      <c r="A431" s="111" t="s">
        <v>228</v>
      </c>
      <c r="B431" s="91" t="s">
        <v>116</v>
      </c>
      <c r="C431" s="90" t="s">
        <v>232</v>
      </c>
      <c r="D431" s="90"/>
      <c r="E431" s="82">
        <v>0</v>
      </c>
      <c r="F431" s="82">
        <f>F430</f>
        <v>0</v>
      </c>
      <c r="G431" s="82">
        <f t="shared" si="28"/>
        <v>0</v>
      </c>
    </row>
    <row r="432" spans="1:7" s="80" customFormat="1" ht="12.75" hidden="1">
      <c r="A432" s="111" t="s">
        <v>128</v>
      </c>
      <c r="B432" s="91" t="s">
        <v>116</v>
      </c>
      <c r="C432" s="90" t="s">
        <v>233</v>
      </c>
      <c r="D432" s="90"/>
      <c r="E432" s="82">
        <v>0</v>
      </c>
      <c r="F432" s="82">
        <f>F431</f>
        <v>0</v>
      </c>
      <c r="G432" s="82">
        <f t="shared" si="28"/>
        <v>0</v>
      </c>
    </row>
    <row r="433" spans="1:7" s="80" customFormat="1" ht="20.25" customHeight="1" hidden="1">
      <c r="A433" s="111" t="s">
        <v>234</v>
      </c>
      <c r="B433" s="91" t="s">
        <v>116</v>
      </c>
      <c r="C433" s="90" t="s">
        <v>235</v>
      </c>
      <c r="D433" s="90"/>
      <c r="E433" s="82">
        <v>0</v>
      </c>
      <c r="F433" s="82">
        <f>F432</f>
        <v>0</v>
      </c>
      <c r="G433" s="82">
        <f t="shared" si="28"/>
        <v>0</v>
      </c>
    </row>
    <row r="434" spans="1:7" s="80" customFormat="1" ht="22.5" hidden="1">
      <c r="A434" s="111" t="s">
        <v>236</v>
      </c>
      <c r="B434" s="91" t="s">
        <v>116</v>
      </c>
      <c r="C434" s="90" t="s">
        <v>237</v>
      </c>
      <c r="D434" s="90"/>
      <c r="E434" s="82">
        <v>0</v>
      </c>
      <c r="F434" s="82">
        <v>0</v>
      </c>
      <c r="G434" s="82">
        <f t="shared" si="28"/>
        <v>0</v>
      </c>
    </row>
    <row r="435" spans="1:7" s="80" customFormat="1" ht="12.75" hidden="1">
      <c r="A435" s="111" t="s">
        <v>238</v>
      </c>
      <c r="B435" s="91" t="s">
        <v>116</v>
      </c>
      <c r="C435" s="90" t="s">
        <v>239</v>
      </c>
      <c r="D435" s="90"/>
      <c r="E435" s="82">
        <v>0</v>
      </c>
      <c r="F435" s="82">
        <v>0</v>
      </c>
      <c r="G435" s="82">
        <f t="shared" si="28"/>
        <v>0</v>
      </c>
    </row>
    <row r="436" spans="1:7" s="80" customFormat="1" ht="12.75" hidden="1">
      <c r="A436" s="111" t="s">
        <v>228</v>
      </c>
      <c r="B436" s="91" t="s">
        <v>116</v>
      </c>
      <c r="C436" s="90" t="s">
        <v>240</v>
      </c>
      <c r="D436" s="90"/>
      <c r="E436" s="82">
        <v>0</v>
      </c>
      <c r="F436" s="82">
        <v>0</v>
      </c>
      <c r="G436" s="82">
        <f t="shared" si="28"/>
        <v>0</v>
      </c>
    </row>
    <row r="437" spans="1:7" s="80" customFormat="1" ht="12.75" hidden="1">
      <c r="A437" s="111" t="s">
        <v>128</v>
      </c>
      <c r="B437" s="91" t="s">
        <v>116</v>
      </c>
      <c r="C437" s="90" t="s">
        <v>241</v>
      </c>
      <c r="D437" s="90"/>
      <c r="E437" s="82">
        <v>0</v>
      </c>
      <c r="F437" s="82">
        <f>F436</f>
        <v>0</v>
      </c>
      <c r="G437" s="82">
        <f t="shared" si="28"/>
        <v>0</v>
      </c>
    </row>
    <row r="438" spans="1:7" s="80" customFormat="1" ht="12.75" hidden="1">
      <c r="A438" s="111" t="s">
        <v>234</v>
      </c>
      <c r="B438" s="91" t="s">
        <v>116</v>
      </c>
      <c r="C438" s="90" t="s">
        <v>242</v>
      </c>
      <c r="D438" s="90"/>
      <c r="E438" s="82">
        <f>E437</f>
        <v>0</v>
      </c>
      <c r="F438" s="82">
        <f>F436</f>
        <v>0</v>
      </c>
      <c r="G438" s="82">
        <f>G436</f>
        <v>0</v>
      </c>
    </row>
    <row r="439" spans="1:7" s="80" customFormat="1" ht="22.5" hidden="1">
      <c r="A439" s="111" t="s">
        <v>236</v>
      </c>
      <c r="B439" s="91" t="s">
        <v>116</v>
      </c>
      <c r="C439" s="90" t="s">
        <v>243</v>
      </c>
      <c r="D439" s="90"/>
      <c r="E439" s="82">
        <v>0</v>
      </c>
      <c r="F439" s="82">
        <v>0</v>
      </c>
      <c r="G439" s="82">
        <f>G438</f>
        <v>0</v>
      </c>
    </row>
    <row r="440" spans="1:7" s="80" customFormat="1" ht="12.75" hidden="1">
      <c r="A440" s="111" t="s">
        <v>273</v>
      </c>
      <c r="B440" s="91" t="s">
        <v>116</v>
      </c>
      <c r="C440" s="90" t="s">
        <v>274</v>
      </c>
      <c r="D440" s="90"/>
      <c r="E440" s="82">
        <v>0</v>
      </c>
      <c r="F440" s="82">
        <v>0</v>
      </c>
      <c r="G440" s="82">
        <f>E440-F440</f>
        <v>0</v>
      </c>
    </row>
    <row r="441" spans="1:7" s="80" customFormat="1" ht="12.75" hidden="1">
      <c r="A441" s="111" t="s">
        <v>228</v>
      </c>
      <c r="B441" s="91" t="s">
        <v>116</v>
      </c>
      <c r="C441" s="90" t="s">
        <v>275</v>
      </c>
      <c r="D441" s="90"/>
      <c r="E441" s="82">
        <v>0</v>
      </c>
      <c r="F441" s="82">
        <v>0</v>
      </c>
      <c r="G441" s="82">
        <f aca="true" t="shared" si="29" ref="E441:G443">G440</f>
        <v>0</v>
      </c>
    </row>
    <row r="442" spans="1:7" s="80" customFormat="1" ht="12.75" hidden="1">
      <c r="A442" s="111" t="s">
        <v>128</v>
      </c>
      <c r="B442" s="91" t="s">
        <v>116</v>
      </c>
      <c r="C442" s="90" t="s">
        <v>276</v>
      </c>
      <c r="D442" s="90"/>
      <c r="E442" s="82">
        <v>0</v>
      </c>
      <c r="F442" s="82">
        <f t="shared" si="29"/>
        <v>0</v>
      </c>
      <c r="G442" s="82">
        <f t="shared" si="29"/>
        <v>0</v>
      </c>
    </row>
    <row r="443" spans="1:7" s="80" customFormat="1" ht="19.5" customHeight="1" hidden="1">
      <c r="A443" s="111" t="s">
        <v>234</v>
      </c>
      <c r="B443" s="91" t="s">
        <v>116</v>
      </c>
      <c r="C443" s="90" t="s">
        <v>277</v>
      </c>
      <c r="D443" s="90"/>
      <c r="E443" s="82">
        <f t="shared" si="29"/>
        <v>0</v>
      </c>
      <c r="F443" s="82">
        <f t="shared" si="29"/>
        <v>0</v>
      </c>
      <c r="G443" s="82">
        <f t="shared" si="29"/>
        <v>0</v>
      </c>
    </row>
    <row r="444" spans="1:7" s="80" customFormat="1" ht="22.5" hidden="1">
      <c r="A444" s="111" t="s">
        <v>236</v>
      </c>
      <c r="B444" s="91" t="s">
        <v>116</v>
      </c>
      <c r="C444" s="90" t="s">
        <v>278</v>
      </c>
      <c r="D444" s="90"/>
      <c r="E444" s="82">
        <v>0</v>
      </c>
      <c r="F444" s="82">
        <v>0</v>
      </c>
      <c r="G444" s="82">
        <f aca="true" t="shared" si="30" ref="G444:G449">E444-F444</f>
        <v>0</v>
      </c>
    </row>
    <row r="445" spans="1:7" s="80" customFormat="1" ht="12.75" hidden="1">
      <c r="A445" s="111" t="s">
        <v>244</v>
      </c>
      <c r="B445" s="91" t="s">
        <v>116</v>
      </c>
      <c r="C445" s="90" t="s">
        <v>245</v>
      </c>
      <c r="D445" s="90"/>
      <c r="E445" s="82">
        <v>0</v>
      </c>
      <c r="F445" s="82">
        <v>0</v>
      </c>
      <c r="G445" s="82">
        <f t="shared" si="30"/>
        <v>0</v>
      </c>
    </row>
    <row r="446" spans="1:7" s="80" customFormat="1" ht="12.75" hidden="1">
      <c r="A446" s="111" t="s">
        <v>228</v>
      </c>
      <c r="B446" s="91" t="s">
        <v>116</v>
      </c>
      <c r="C446" s="90" t="s">
        <v>246</v>
      </c>
      <c r="D446" s="90"/>
      <c r="E446" s="82">
        <v>0</v>
      </c>
      <c r="F446" s="82">
        <v>0</v>
      </c>
      <c r="G446" s="82">
        <f t="shared" si="30"/>
        <v>0</v>
      </c>
    </row>
    <row r="447" spans="1:7" s="80" customFormat="1" ht="12.75" hidden="1">
      <c r="A447" s="111" t="s">
        <v>128</v>
      </c>
      <c r="B447" s="91" t="s">
        <v>116</v>
      </c>
      <c r="C447" s="90" t="s">
        <v>247</v>
      </c>
      <c r="D447" s="90"/>
      <c r="E447" s="82">
        <v>0</v>
      </c>
      <c r="F447" s="82">
        <v>0</v>
      </c>
      <c r="G447" s="82">
        <f t="shared" si="30"/>
        <v>0</v>
      </c>
    </row>
    <row r="448" spans="1:7" s="80" customFormat="1" ht="12.75" hidden="1">
      <c r="A448" s="111" t="s">
        <v>234</v>
      </c>
      <c r="B448" s="91" t="s">
        <v>116</v>
      </c>
      <c r="C448" s="90" t="s">
        <v>248</v>
      </c>
      <c r="D448" s="90"/>
      <c r="E448" s="82">
        <v>0</v>
      </c>
      <c r="F448" s="82">
        <v>0</v>
      </c>
      <c r="G448" s="82">
        <f t="shared" si="30"/>
        <v>0</v>
      </c>
    </row>
    <row r="449" spans="1:7" s="80" customFormat="1" ht="22.5" hidden="1">
      <c r="A449" s="111" t="s">
        <v>236</v>
      </c>
      <c r="B449" s="91" t="s">
        <v>116</v>
      </c>
      <c r="C449" s="90" t="s">
        <v>249</v>
      </c>
      <c r="D449" s="90"/>
      <c r="E449" s="82">
        <v>0</v>
      </c>
      <c r="F449" s="82">
        <v>0</v>
      </c>
      <c r="G449" s="82">
        <f t="shared" si="30"/>
        <v>0</v>
      </c>
    </row>
    <row r="450" spans="1:7" s="80" customFormat="1" ht="12.75" hidden="1">
      <c r="A450" s="111" t="s">
        <v>250</v>
      </c>
      <c r="B450" s="91" t="s">
        <v>116</v>
      </c>
      <c r="C450" s="90" t="s">
        <v>251</v>
      </c>
      <c r="D450" s="90"/>
      <c r="E450" s="82">
        <v>0</v>
      </c>
      <c r="F450" s="82">
        <v>0</v>
      </c>
      <c r="G450" s="82">
        <f>E450-F450</f>
        <v>0</v>
      </c>
    </row>
    <row r="451" spans="1:7" s="80" customFormat="1" ht="12.75" hidden="1">
      <c r="A451" s="111" t="s">
        <v>228</v>
      </c>
      <c r="B451" s="91" t="s">
        <v>116</v>
      </c>
      <c r="C451" s="90" t="s">
        <v>252</v>
      </c>
      <c r="D451" s="90"/>
      <c r="E451" s="82">
        <v>0</v>
      </c>
      <c r="F451" s="82">
        <v>0</v>
      </c>
      <c r="G451" s="82">
        <f>E451-F451</f>
        <v>0</v>
      </c>
    </row>
    <row r="452" spans="1:7" s="80" customFormat="1" ht="12.75" hidden="1">
      <c r="A452" s="111" t="s">
        <v>128</v>
      </c>
      <c r="B452" s="91" t="s">
        <v>116</v>
      </c>
      <c r="C452" s="90" t="s">
        <v>253</v>
      </c>
      <c r="D452" s="90"/>
      <c r="E452" s="82">
        <v>0</v>
      </c>
      <c r="F452" s="82">
        <v>0</v>
      </c>
      <c r="G452" s="82">
        <f>E452-F452</f>
        <v>0</v>
      </c>
    </row>
    <row r="453" spans="1:7" s="80" customFormat="1" ht="12.75" hidden="1">
      <c r="A453" s="111" t="s">
        <v>234</v>
      </c>
      <c r="B453" s="91" t="s">
        <v>116</v>
      </c>
      <c r="C453" s="90" t="s">
        <v>254</v>
      </c>
      <c r="D453" s="90"/>
      <c r="E453" s="82">
        <v>0</v>
      </c>
      <c r="F453" s="82">
        <v>0</v>
      </c>
      <c r="G453" s="82">
        <f>E453-F453</f>
        <v>0</v>
      </c>
    </row>
    <row r="454" spans="1:7" s="80" customFormat="1" ht="22.5" hidden="1">
      <c r="A454" s="111" t="s">
        <v>236</v>
      </c>
      <c r="B454" s="91" t="s">
        <v>116</v>
      </c>
      <c r="C454" s="90" t="s">
        <v>255</v>
      </c>
      <c r="D454" s="90"/>
      <c r="E454" s="82">
        <v>0</v>
      </c>
      <c r="F454" s="82">
        <v>0</v>
      </c>
      <c r="G454" s="82">
        <f>E454-F454</f>
        <v>0</v>
      </c>
    </row>
    <row r="455" spans="1:7" s="80" customFormat="1" ht="22.5">
      <c r="A455" s="111" t="s">
        <v>256</v>
      </c>
      <c r="B455" s="91" t="s">
        <v>118</v>
      </c>
      <c r="C455" s="90" t="s">
        <v>257</v>
      </c>
      <c r="D455" s="90"/>
      <c r="E455" s="82">
        <f>Доходы!D21-Расходы!E7</f>
        <v>-3562178.530000001</v>
      </c>
      <c r="F455" s="82">
        <v>9442913.03</v>
      </c>
      <c r="G455" s="82">
        <v>-9422913.03</v>
      </c>
    </row>
    <row r="456" spans="5:7" s="22" customFormat="1" ht="12.75">
      <c r="E456" s="35"/>
      <c r="F456" s="35"/>
      <c r="G456" s="35"/>
    </row>
  </sheetData>
  <sheetProtection/>
  <mergeCells count="2">
    <mergeCell ref="G3:G5"/>
    <mergeCell ref="D3:D5"/>
  </mergeCells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27.00390625" style="0" customWidth="1"/>
    <col min="2" max="2" width="4.375" style="0" customWidth="1"/>
    <col min="3" max="3" width="20.625" style="0" customWidth="1"/>
    <col min="4" max="5" width="12.25390625" style="0" customWidth="1"/>
    <col min="6" max="6" width="11.375" style="0" customWidth="1"/>
  </cols>
  <sheetData>
    <row r="1" spans="1:6" ht="15">
      <c r="A1" s="158"/>
      <c r="B1" s="158"/>
      <c r="C1" s="158"/>
      <c r="D1" s="158"/>
      <c r="E1" s="158"/>
      <c r="F1" s="158"/>
    </row>
    <row r="2" spans="1:6" ht="12.75">
      <c r="A2" s="15"/>
      <c r="B2" s="20"/>
      <c r="C2" s="50"/>
      <c r="D2" s="51"/>
      <c r="E2" s="52"/>
      <c r="F2" s="53" t="s">
        <v>85</v>
      </c>
    </row>
    <row r="3" spans="1:6" ht="15">
      <c r="A3" s="54" t="s">
        <v>347</v>
      </c>
      <c r="C3" s="55"/>
      <c r="D3" s="56"/>
      <c r="E3" s="57"/>
      <c r="F3" s="58"/>
    </row>
    <row r="4" spans="1:6" ht="12.75">
      <c r="A4" s="18"/>
      <c r="B4" s="59"/>
      <c r="C4" s="60"/>
      <c r="D4" s="61"/>
      <c r="E4" s="61"/>
      <c r="F4" s="60"/>
    </row>
    <row r="5" spans="1:6" ht="12.75">
      <c r="A5" s="159" t="s">
        <v>67</v>
      </c>
      <c r="B5" s="162" t="s">
        <v>88</v>
      </c>
      <c r="C5" s="143" t="s">
        <v>98</v>
      </c>
      <c r="D5" s="148" t="s">
        <v>89</v>
      </c>
      <c r="E5" s="167" t="s">
        <v>77</v>
      </c>
      <c r="F5" s="151" t="s">
        <v>87</v>
      </c>
    </row>
    <row r="6" spans="1:6" ht="12.75">
      <c r="A6" s="160"/>
      <c r="B6" s="163"/>
      <c r="C6" s="165"/>
      <c r="D6" s="144"/>
      <c r="E6" s="168"/>
      <c r="F6" s="170"/>
    </row>
    <row r="7" spans="1:6" ht="12.75">
      <c r="A7" s="160"/>
      <c r="B7" s="163"/>
      <c r="C7" s="165"/>
      <c r="D7" s="144"/>
      <c r="E7" s="168"/>
      <c r="F7" s="171"/>
    </row>
    <row r="8" spans="1:6" ht="12.75">
      <c r="A8" s="160"/>
      <c r="B8" s="163"/>
      <c r="C8" s="165"/>
      <c r="D8" s="144"/>
      <c r="E8" s="168"/>
      <c r="F8" s="171"/>
    </row>
    <row r="9" spans="1:6" ht="12.75">
      <c r="A9" s="161"/>
      <c r="B9" s="164"/>
      <c r="C9" s="166"/>
      <c r="D9" s="145"/>
      <c r="E9" s="169"/>
      <c r="F9" s="172"/>
    </row>
    <row r="10" spans="1:6" ht="13.5" thickBot="1">
      <c r="A10" s="27">
        <v>1</v>
      </c>
      <c r="B10" s="6">
        <v>2</v>
      </c>
      <c r="C10" s="41">
        <v>3</v>
      </c>
      <c r="D10" s="42" t="s">
        <v>63</v>
      </c>
      <c r="E10" s="42" t="s">
        <v>64</v>
      </c>
      <c r="F10" s="42" t="s">
        <v>68</v>
      </c>
    </row>
    <row r="11" spans="1:6" ht="21.75" customHeight="1">
      <c r="A11" s="72" t="s">
        <v>103</v>
      </c>
      <c r="B11" s="73">
        <v>500</v>
      </c>
      <c r="C11" s="87" t="s">
        <v>434</v>
      </c>
      <c r="D11" s="82">
        <v>3562178.53</v>
      </c>
      <c r="E11" s="74">
        <v>-9442913.03</v>
      </c>
      <c r="F11" s="74">
        <f>D11-E11</f>
        <v>13005091.559999999</v>
      </c>
    </row>
    <row r="12" spans="1:6" ht="24.75" customHeight="1">
      <c r="A12" s="72" t="s">
        <v>348</v>
      </c>
      <c r="B12" s="103">
        <v>700</v>
      </c>
      <c r="C12" s="89" t="s">
        <v>435</v>
      </c>
      <c r="D12" s="82">
        <v>3562178.53</v>
      </c>
      <c r="E12" s="82">
        <v>-9442913.03</v>
      </c>
      <c r="F12" s="82">
        <f>D12-E12</f>
        <v>13005091.559999999</v>
      </c>
    </row>
    <row r="13" spans="1:6" ht="24.75" customHeight="1">
      <c r="A13" s="105" t="s">
        <v>349</v>
      </c>
      <c r="B13" s="103">
        <v>700</v>
      </c>
      <c r="C13" s="89" t="s">
        <v>436</v>
      </c>
      <c r="D13" s="104">
        <v>-28972897.15</v>
      </c>
      <c r="E13" s="104">
        <v>-29573227.24</v>
      </c>
      <c r="F13" s="74">
        <f>E13-D13</f>
        <v>-600330.0899999999</v>
      </c>
    </row>
    <row r="14" spans="1:6" ht="24.75" customHeight="1">
      <c r="A14" s="105" t="s">
        <v>350</v>
      </c>
      <c r="B14" s="103">
        <v>700</v>
      </c>
      <c r="C14" s="89" t="s">
        <v>437</v>
      </c>
      <c r="D14" s="104">
        <v>32535075.68</v>
      </c>
      <c r="E14" s="104">
        <v>20130314.21</v>
      </c>
      <c r="F14" s="74">
        <f>D14-E14</f>
        <v>12404761.469999999</v>
      </c>
    </row>
    <row r="15" spans="1:6" ht="24" customHeight="1">
      <c r="A15" s="105" t="s">
        <v>351</v>
      </c>
      <c r="B15" s="103">
        <v>710</v>
      </c>
      <c r="C15" s="89" t="s">
        <v>438</v>
      </c>
      <c r="D15" s="104">
        <f>D13</f>
        <v>-28972897.15</v>
      </c>
      <c r="E15" s="104">
        <f>E13</f>
        <v>-29573227.24</v>
      </c>
      <c r="F15" s="74">
        <f>E15-D15</f>
        <v>-600330.0899999999</v>
      </c>
    </row>
    <row r="16" spans="1:6" ht="23.25" customHeight="1">
      <c r="A16" s="105" t="s">
        <v>352</v>
      </c>
      <c r="B16" s="103">
        <v>710</v>
      </c>
      <c r="C16" s="89" t="s">
        <v>439</v>
      </c>
      <c r="D16" s="104">
        <f>D13</f>
        <v>-28972897.15</v>
      </c>
      <c r="E16" s="104">
        <f>E13</f>
        <v>-29573227.24</v>
      </c>
      <c r="F16" s="74">
        <f>E16-D16</f>
        <v>-600330.0899999999</v>
      </c>
    </row>
    <row r="17" spans="1:6" ht="32.25" customHeight="1">
      <c r="A17" s="105" t="s">
        <v>353</v>
      </c>
      <c r="B17" s="103">
        <v>710</v>
      </c>
      <c r="C17" s="89" t="s">
        <v>440</v>
      </c>
      <c r="D17" s="104">
        <f>D13</f>
        <v>-28972897.15</v>
      </c>
      <c r="E17" s="104">
        <f>E13</f>
        <v>-29573227.24</v>
      </c>
      <c r="F17" s="74">
        <f>E17-D17</f>
        <v>-600330.0899999999</v>
      </c>
    </row>
    <row r="18" spans="1:6" ht="20.25" customHeight="1">
      <c r="A18" s="105" t="s">
        <v>354</v>
      </c>
      <c r="B18" s="103">
        <v>720</v>
      </c>
      <c r="C18" s="89" t="s">
        <v>441</v>
      </c>
      <c r="D18" s="104">
        <f>D14</f>
        <v>32535075.68</v>
      </c>
      <c r="E18" s="104">
        <f>E14</f>
        <v>20130314.21</v>
      </c>
      <c r="F18" s="115">
        <f>D18-E18</f>
        <v>12404761.469999999</v>
      </c>
    </row>
    <row r="19" spans="1:6" ht="24.75" customHeight="1">
      <c r="A19" s="105" t="s">
        <v>355</v>
      </c>
      <c r="B19" s="103">
        <v>720</v>
      </c>
      <c r="C19" s="89" t="s">
        <v>442</v>
      </c>
      <c r="D19" s="104">
        <f>D14</f>
        <v>32535075.68</v>
      </c>
      <c r="E19" s="104">
        <f>E14</f>
        <v>20130314.21</v>
      </c>
      <c r="F19" s="115">
        <f>D19-E19</f>
        <v>12404761.469999999</v>
      </c>
    </row>
    <row r="20" spans="1:6" ht="37.5" customHeight="1">
      <c r="A20" s="105" t="s">
        <v>356</v>
      </c>
      <c r="B20" s="88" t="s">
        <v>115</v>
      </c>
      <c r="C20" s="89" t="s">
        <v>443</v>
      </c>
      <c r="D20" s="104">
        <f>D14</f>
        <v>32535075.68</v>
      </c>
      <c r="E20" s="104">
        <f>E14</f>
        <v>20130314.21</v>
      </c>
      <c r="F20" s="115">
        <f>D20-E20</f>
        <v>12404761.469999999</v>
      </c>
    </row>
    <row r="21" spans="1:6" ht="12.75">
      <c r="A21" s="22"/>
      <c r="B21" s="22"/>
      <c r="C21" s="22"/>
      <c r="D21" s="35"/>
      <c r="E21" s="35"/>
      <c r="F21" s="35"/>
    </row>
    <row r="22" spans="1:6" ht="12.75">
      <c r="A22" s="157" t="s">
        <v>104</v>
      </c>
      <c r="B22" s="157"/>
      <c r="C22" s="75" t="s">
        <v>357</v>
      </c>
      <c r="D22" s="35"/>
      <c r="E22" s="35"/>
      <c r="F22" s="35"/>
    </row>
    <row r="23" spans="1:6" ht="12.75">
      <c r="A23" s="65" t="s">
        <v>105</v>
      </c>
      <c r="B23" s="66"/>
      <c r="C23" s="65" t="s">
        <v>90</v>
      </c>
      <c r="D23" s="33"/>
      <c r="E23" s="29"/>
      <c r="F23" s="30"/>
    </row>
    <row r="24" spans="1:6" ht="12.75">
      <c r="A24" s="1"/>
      <c r="B24" s="1"/>
      <c r="C24" s="1"/>
      <c r="D24" s="33"/>
      <c r="E24" s="29"/>
      <c r="F24" s="30"/>
    </row>
    <row r="25" spans="1:6" ht="12.75">
      <c r="A25" s="1"/>
      <c r="B25" s="1"/>
      <c r="C25" s="1"/>
      <c r="D25" s="33"/>
      <c r="E25" s="29"/>
      <c r="F25" s="30"/>
    </row>
    <row r="26" spans="1:6" ht="12.75">
      <c r="A26" s="20" t="s">
        <v>73</v>
      </c>
      <c r="B26" s="16"/>
      <c r="C26" s="16"/>
      <c r="D26" s="33"/>
      <c r="E26" s="29"/>
      <c r="F26" s="30"/>
    </row>
    <row r="27" spans="1:6" ht="12.75">
      <c r="A27" s="5" t="s">
        <v>106</v>
      </c>
      <c r="B27" s="5"/>
      <c r="C27" s="5" t="s">
        <v>91</v>
      </c>
      <c r="D27" s="33"/>
      <c r="E27" s="29"/>
      <c r="F27" s="30"/>
    </row>
    <row r="28" spans="1:6" ht="12.75">
      <c r="A28" s="65" t="s">
        <v>105</v>
      </c>
      <c r="B28" s="15"/>
      <c r="C28" s="65" t="s">
        <v>90</v>
      </c>
      <c r="D28" s="33"/>
      <c r="E28" s="29"/>
      <c r="F28" s="30"/>
    </row>
    <row r="29" spans="1:6" ht="12.75">
      <c r="A29" s="5"/>
      <c r="B29" s="5"/>
      <c r="C29" s="5"/>
      <c r="D29" s="33"/>
      <c r="E29" s="29"/>
      <c r="F29" s="30"/>
    </row>
    <row r="30" spans="1:6" ht="12.75">
      <c r="A30" s="8" t="s">
        <v>358</v>
      </c>
      <c r="B30" s="8"/>
      <c r="C30" s="67" t="s">
        <v>359</v>
      </c>
      <c r="D30" s="33"/>
      <c r="E30" s="29"/>
      <c r="F30" s="30"/>
    </row>
    <row r="31" spans="1:6" ht="12.75">
      <c r="A31" s="65" t="s">
        <v>105</v>
      </c>
      <c r="B31" s="15"/>
      <c r="C31" s="65" t="s">
        <v>90</v>
      </c>
      <c r="D31" s="33"/>
      <c r="E31" s="29"/>
      <c r="F31" s="30"/>
    </row>
    <row r="32" spans="1:6" ht="12.75">
      <c r="A32" s="8"/>
      <c r="B32" s="8"/>
      <c r="C32" s="15"/>
      <c r="D32" s="33"/>
      <c r="E32" s="29"/>
      <c r="F32" s="30"/>
    </row>
    <row r="33" spans="1:6" ht="12.75">
      <c r="A33" s="8"/>
      <c r="B33" s="1"/>
      <c r="C33" s="1"/>
      <c r="D33" s="35"/>
      <c r="E33" s="35"/>
      <c r="F33" s="35"/>
    </row>
    <row r="34" spans="1:6" ht="12.75">
      <c r="A34" s="31"/>
      <c r="B34" s="31"/>
      <c r="C34" s="32"/>
      <c r="D34" s="33"/>
      <c r="E34" s="29"/>
      <c r="F34" s="30"/>
    </row>
  </sheetData>
  <sheetProtection/>
  <mergeCells count="8">
    <mergeCell ref="A22:B22"/>
    <mergeCell ref="A1:F1"/>
    <mergeCell ref="A5:A9"/>
    <mergeCell ref="B5:B9"/>
    <mergeCell ref="C5:C9"/>
    <mergeCell ref="D5:D9"/>
    <mergeCell ref="E5:E9"/>
    <mergeCell ref="F5:F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Ефимов</dc:creator>
  <cp:keywords/>
  <dc:description/>
  <cp:lastModifiedBy>Admin</cp:lastModifiedBy>
  <cp:lastPrinted>2014-06-02T12:04:01Z</cp:lastPrinted>
  <dcterms:created xsi:type="dcterms:W3CDTF">1999-06-18T11:49:53Z</dcterms:created>
  <dcterms:modified xsi:type="dcterms:W3CDTF">2014-06-03T07:49:27Z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l" linkTarget="prop_col">
    <vt:lpwstr>#ССЫЛКА!</vt:lpwstr>
  </property>
</Properties>
</file>