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2120" windowHeight="6525" activeTab="2"/>
  </bookViews>
  <sheets>
    <sheet name="Доходы" sheetId="1" r:id="rId1"/>
    <sheet name="Расходы" sheetId="2" r:id="rId2"/>
    <sheet name="Источники" sheetId="3" r:id="rId3"/>
  </sheets>
  <definedNames>
    <definedName name="BUDG_NAME">#REF!</definedName>
    <definedName name="calc_order">#REF!</definedName>
    <definedName name="checked">#REF!</definedName>
    <definedName name="CHIEF">#REF!</definedName>
    <definedName name="chief_OUR">#REF!</definedName>
    <definedName name="CHIEF_POST">#REF!</definedName>
    <definedName name="CHIEF_POST_OUR">#REF!</definedName>
    <definedName name="cod">#REF!</definedName>
    <definedName name="code">#REF!</definedName>
    <definedName name="col1">#REF!</definedName>
    <definedName name="col10">#REF!</definedName>
    <definedName name="col2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LAST_DOC_MODIFY">#REF!</definedName>
    <definedName name="link_row">#REF!</definedName>
    <definedName name="link_saved">#REF!</definedName>
    <definedName name="LONGNAME_OUR">#REF!</definedName>
    <definedName name="lr_new">#REF!</definedName>
    <definedName name="notNullCol">#REF!</definedName>
    <definedName name="OKATO">#REF!</definedName>
    <definedName name="OKPO">#REF!</definedName>
    <definedName name="OKPO_OUR">#REF!</definedName>
    <definedName name="OKVED">#REF!</definedName>
    <definedName name="OKVED1">#REF!</definedName>
    <definedName name="orderrow">#REF!</definedName>
    <definedName name="orders">#REF!</definedName>
    <definedName name="ORGNAME_OU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prop_col">#REF!</definedName>
    <definedName name="REGION">#REF!</definedName>
    <definedName name="REGION_OUR">#REF!</definedName>
    <definedName name="REM_SONO">#REF!</definedName>
    <definedName name="REPORTS_ATR_ADM">#REF!</definedName>
    <definedName name="rgb1">#REF!</definedName>
    <definedName name="rgb10">#REF!</definedName>
    <definedName name="rgb2">#REF!</definedName>
    <definedName name="rgb3">#REF!</definedName>
    <definedName name="rgb4">#REF!</definedName>
    <definedName name="rgb5">#REF!</definedName>
    <definedName name="rgb6">#REF!</definedName>
    <definedName name="rgb7">#REF!</definedName>
    <definedName name="rgb8">#REF!</definedName>
    <definedName name="rgb9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HONE">#REF!</definedName>
    <definedName name="USER_POST">#REF!</definedName>
  </definedNames>
  <calcPr fullCalcOnLoad="1"/>
</workbook>
</file>

<file path=xl/sharedStrings.xml><?xml version="1.0" encoding="utf-8"?>
<sst xmlns="http://schemas.openxmlformats.org/spreadsheetml/2006/main" count="760" uniqueCount="421">
  <si>
    <t>383</t>
  </si>
  <si>
    <t>4</t>
  </si>
  <si>
    <t>5</t>
  </si>
  <si>
    <t>назначения</t>
  </si>
  <si>
    <t>КОДЫ</t>
  </si>
  <si>
    <t xml:space="preserve"> Наименование показателя</t>
  </si>
  <si>
    <t>6</t>
  </si>
  <si>
    <t xml:space="preserve">Код расхода </t>
  </si>
  <si>
    <t>Код</t>
  </si>
  <si>
    <t>стро-</t>
  </si>
  <si>
    <t>ки</t>
  </si>
  <si>
    <t>Руководитель финансово-</t>
  </si>
  <si>
    <t xml:space="preserve">                                 1. Доходы бюджета</t>
  </si>
  <si>
    <t>Неисполненные назначения</t>
  </si>
  <si>
    <t>Утвержденные бюджетные назначения</t>
  </si>
  <si>
    <t>Исполнено</t>
  </si>
  <si>
    <t>0503117</t>
  </si>
  <si>
    <t xml:space="preserve">            Дата</t>
  </si>
  <si>
    <t>Наименование публично-правового образования   ________________________________________________________________________________________________________________________</t>
  </si>
  <si>
    <t xml:space="preserve">         ОТЧЕТ ОБ ИСПОЛНЕНИИ БЮДЖЕТА</t>
  </si>
  <si>
    <t>Утвержденные</t>
  </si>
  <si>
    <t>бюджетные</t>
  </si>
  <si>
    <t xml:space="preserve">              Форма 0503117  с.2</t>
  </si>
  <si>
    <t xml:space="preserve">                        Форма 0503117  с.3</t>
  </si>
  <si>
    <t xml:space="preserve">       по ОКПО</t>
  </si>
  <si>
    <t xml:space="preserve">Единица измерения:  руб. </t>
  </si>
  <si>
    <t xml:space="preserve">                                       3. Источники финансирования дефицитов бюджетов</t>
  </si>
  <si>
    <t>Неисполненные  назначения</t>
  </si>
  <si>
    <t>2. Расходы бюджета</t>
  </si>
  <si>
    <t>Код строки</t>
  </si>
  <si>
    <t xml:space="preserve">Утвержденные  бюджетные назначения </t>
  </si>
  <si>
    <t>(расшифровка подписи)</t>
  </si>
  <si>
    <t>_______________</t>
  </si>
  <si>
    <t>Наименование</t>
  </si>
  <si>
    <t>финансового органа</t>
  </si>
  <si>
    <t>Глава по БК</t>
  </si>
  <si>
    <t xml:space="preserve">         по ОКАТО</t>
  </si>
  <si>
    <t>по бюджетной</t>
  </si>
  <si>
    <t>классификации</t>
  </si>
  <si>
    <t>Код источника финансирования дефицита бюджета по бюджетной классификации</t>
  </si>
  <si>
    <t xml:space="preserve">Код дохода </t>
  </si>
  <si>
    <t xml:space="preserve">по бюджетной </t>
  </si>
  <si>
    <t>Периодичность:  годовая</t>
  </si>
  <si>
    <t>Доходы бюджета - всего</t>
  </si>
  <si>
    <t>Расходы - всего</t>
  </si>
  <si>
    <t>Источники финансирования дефицита - всего</t>
  </si>
  <si>
    <t>Руководитель                          _________________</t>
  </si>
  <si>
    <t xml:space="preserve">                                                                                        (подпись)</t>
  </si>
  <si>
    <t>экономической службы         _________________</t>
  </si>
  <si>
    <t>Главный бухгалтер                _________________</t>
  </si>
  <si>
    <t>720</t>
  </si>
  <si>
    <t>200</t>
  </si>
  <si>
    <t>450</t>
  </si>
  <si>
    <t xml:space="preserve">  ОБЩЕГОСУДАРСТВЕННЫЕ ВОПРОСЫ</t>
  </si>
  <si>
    <t xml:space="preserve">  Расходы</t>
  </si>
  <si>
    <t xml:space="preserve">  Оплата труда и начисления на выплаты по оплате труда</t>
  </si>
  <si>
    <t xml:space="preserve">  Заработная плата</t>
  </si>
  <si>
    <t xml:space="preserve">  Начисления на выплаты по оплате труда</t>
  </si>
  <si>
    <t xml:space="preserve">  Прочие выплаты</t>
  </si>
  <si>
    <t xml:space="preserve">  Оплата работ, услуг</t>
  </si>
  <si>
    <t xml:space="preserve">  Услуги связи</t>
  </si>
  <si>
    <t xml:space="preserve">  Транспортные услуги</t>
  </si>
  <si>
    <t xml:space="preserve">  Коммунальные услуги</t>
  </si>
  <si>
    <t xml:space="preserve">  Работы, услуги по содержанию имущества</t>
  </si>
  <si>
    <t xml:space="preserve">  Прочие работы, услуги</t>
  </si>
  <si>
    <t xml:space="preserve">  Прочие расходы</t>
  </si>
  <si>
    <t xml:space="preserve">  Поступление нефинансовых активов</t>
  </si>
  <si>
    <t xml:space="preserve">  Увеличение стоимости материальных запасов</t>
  </si>
  <si>
    <t xml:space="preserve">  Увеличение стоимости основных средств</t>
  </si>
  <si>
    <t xml:space="preserve">  НАЦИОНАЛЬНАЯ ОБОРОНА</t>
  </si>
  <si>
    <t xml:space="preserve">  НАЦИОНАЛЬНАЯ БЕЗОПАСНОСТЬ И ПРАВООХРАНИТЕЛЬНАЯ ДЕЯТЕЛЬНОСТЬ</t>
  </si>
  <si>
    <t xml:space="preserve">  Итого расходов по 05036000200500</t>
  </si>
  <si>
    <t xml:space="preserve">  Выполнение функций бюджетными учреждениями</t>
  </si>
  <si>
    <t xml:space="preserve">  Результат исполнения бюджета (дефицит / профицит)</t>
  </si>
  <si>
    <t>010</t>
  </si>
  <si>
    <t xml:space="preserve">  НАЛОГОВЫЕ И НЕНАЛОГОВЫЕ ДОХОДЫ</t>
  </si>
  <si>
    <t xml:space="preserve">  НАЛОГИ НА ПРИБЫЛЬ, ДОХОДЫ</t>
  </si>
  <si>
    <t xml:space="preserve">  Налог на доходы физических лиц</t>
  </si>
  <si>
    <t xml:space="preserve">  НАЛОГИ НА ИМУЩЕСТВО</t>
  </si>
  <si>
    <t xml:space="preserve">  Налог на имущество физических лиц</t>
  </si>
  <si>
    <t xml:space="preserve">  Налог на имущество физических лиц, взимаемый по ставкам, применяемым к объектам налогообложения, расположенным в границах поселений</t>
  </si>
  <si>
    <t xml:space="preserve">  Земельный налог</t>
  </si>
  <si>
    <t xml:space="preserve">  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</si>
  <si>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 xml:space="preserve"> 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</si>
  <si>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  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</si>
  <si>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 xml:space="preserve"> 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</si>
  <si>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  ДОХОДЫ ОТ ИСПОЛЬЗОВАНИЯ ИМУЩЕСТВА, НАХОДЯЩЕГОСЯ В ГОСУДАРСТВЕННОЙ И МУНИЦИПАЛЬНОЙ СОБСТВЕННОСТИ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</si>
  <si>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</si>
  <si>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</si>
  <si>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</si>
  <si>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 ДОХОДЫ ОТ ПРОДАЖИ МАТЕРИАЛЬНЫХ И НЕМАТЕРИАЛЬНЫХ АКТИВОВ</t>
  </si>
  <si>
    <t xml:space="preserve">  Доходы от продажи земельных участков, государственная собственность на которые не разграничена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</si>
  <si>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</si>
  <si>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  ПРОЧИЕ НЕНАЛОГОВЫЕ ДОХОДЫ</t>
  </si>
  <si>
    <t xml:space="preserve">  БЕЗВОЗМЕЗДНЫЕ ПОСТУПЛЕНИЯ</t>
  </si>
  <si>
    <t xml:space="preserve">  БЕЗВОЗМЕЗДНЫЕ ПОСТУПЛЕНИЯ ОТ ДРУГИХ БЮДЖЕТОВ БЮДЖЕТНОЙ СИСТЕМЫ РОССИЙСКОЙ ФЕДЕРАЦИИ</t>
  </si>
  <si>
    <t xml:space="preserve">  Дотации бюджетам субъектов Российской Федерации и муниципальных образований</t>
  </si>
  <si>
    <t xml:space="preserve">  Дотации на выравнивание бюджетной обеспеченности</t>
  </si>
  <si>
    <t xml:space="preserve">  Дотации бюджетам поселений на выравнивание бюджетной обеспеченности</t>
  </si>
  <si>
    <t xml:space="preserve">  Дотации бюджетам на поддержку мер по обеспечению сбалансированности бюджетов</t>
  </si>
  <si>
    <t xml:space="preserve">  Дотации бюджетам поселений на поддержку мер по обеспечению сбалансированности бюджетов</t>
  </si>
  <si>
    <t xml:space="preserve">  Субсидии бюджетам субъектов Российской Федерации и муниципальных образований (межбюджетные субсидии)</t>
  </si>
  <si>
    <t xml:space="preserve">  Прочие субсидии</t>
  </si>
  <si>
    <t xml:space="preserve">  Прочие субсидии бюджетам поселений</t>
  </si>
  <si>
    <t xml:space="preserve">  Субвенции бюджетам субъектов Российской Федерации и муниципальных образований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</si>
  <si>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</si>
  <si>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бюджетам поселений на осуществление первичного воинского учета на территориях, где отсутствуют военные комиссариаты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</si>
  <si>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</si>
  <si>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Субвенции бюджетам поселений на выполнение передаваемых полномочий субъектов Российской Федерации</t>
  </si>
  <si>
    <t>Макаричская сельская администрация</t>
  </si>
  <si>
    <t>04118046</t>
  </si>
  <si>
    <t>15234840000</t>
  </si>
  <si>
    <t>Макаричское сельское поселение</t>
  </si>
  <si>
    <t>00085000000000000000</t>
  </si>
  <si>
    <t>18210000000000000000</t>
  </si>
  <si>
    <t>18210100000000000000</t>
  </si>
  <si>
    <t>18210102000010000110</t>
  </si>
  <si>
    <t>18210600000000000000</t>
  </si>
  <si>
    <t>18210601000000000110</t>
  </si>
  <si>
    <t>18210601030100000110</t>
  </si>
  <si>
    <t>18210606000000000110</t>
  </si>
  <si>
    <t>18210606010000000110</t>
  </si>
  <si>
    <t>18210606013100000110</t>
  </si>
  <si>
    <t>18210606020000000110</t>
  </si>
  <si>
    <t>18210606023100000110</t>
  </si>
  <si>
    <t>00811100000000000000</t>
  </si>
  <si>
    <t>00811105000000000120</t>
  </si>
  <si>
    <t>Доходы от сдачи в аренду имущества, находящегося а оперативном управлении органов государственной власти, органовместного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</si>
  <si>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00511105030000000120</t>
  </si>
  <si>
    <t>Доходы от сдачи в аренду имущества, находящегося а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</si>
  <si>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00811400000000000000</t>
  </si>
  <si>
    <t>00811406000000000430</t>
  </si>
  <si>
    <t>00811406010000000430</t>
  </si>
  <si>
    <t>00511700000000000000</t>
  </si>
  <si>
    <t>00520000000000000000</t>
  </si>
  <si>
    <t>00520200000000000000</t>
  </si>
  <si>
    <t>00520201000000000151</t>
  </si>
  <si>
    <t>00520201001000000151</t>
  </si>
  <si>
    <t>00520201001100000151</t>
  </si>
  <si>
    <t>00520201003000000151</t>
  </si>
  <si>
    <t>00520201003100000151</t>
  </si>
  <si>
    <t>00520202000000000151</t>
  </si>
  <si>
    <t>00520202999000000151</t>
  </si>
  <si>
    <t>00520202999100000151</t>
  </si>
  <si>
    <t>00520203000000000151</t>
  </si>
  <si>
    <t>00520203015000000151</t>
  </si>
  <si>
    <t>00520203015100000151</t>
  </si>
  <si>
    <t>00520203024000000151</t>
  </si>
  <si>
    <t>00520203024100000151</t>
  </si>
  <si>
    <t>Единый сельскохозяйственный налог</t>
  </si>
  <si>
    <t>НАЛОГИ НА СОВОКУПНЫЙ ДОХОД</t>
  </si>
  <si>
    <t>18210500000000000000</t>
  </si>
  <si>
    <t>18210503000010000110</t>
  </si>
  <si>
    <t>00596000000000000000</t>
  </si>
  <si>
    <t>00501000000000000000</t>
  </si>
  <si>
    <t>00501040020400500222</t>
  </si>
  <si>
    <t>00501040020400500225</t>
  </si>
  <si>
    <t>00501040020401500212</t>
  </si>
  <si>
    <t>00502000000000000000</t>
  </si>
  <si>
    <t>00503000000000000000</t>
  </si>
  <si>
    <t>00501045310214500220</t>
  </si>
  <si>
    <t>00501045310214500222</t>
  </si>
  <si>
    <t>00501045310214500226</t>
  </si>
  <si>
    <t>00501045310214500300</t>
  </si>
  <si>
    <t>00501045310214500310</t>
  </si>
  <si>
    <t>00501045310214500340</t>
  </si>
  <si>
    <t xml:space="preserve">  Итого расходов по 01045310221500</t>
  </si>
  <si>
    <t>00501045310221500000</t>
  </si>
  <si>
    <t>00501045310221500200</t>
  </si>
  <si>
    <t>00501045310221500290</t>
  </si>
  <si>
    <t xml:space="preserve">  Итого расходов по 01040020800500</t>
  </si>
  <si>
    <t>00501040020800500000</t>
  </si>
  <si>
    <t>00501040020800500200</t>
  </si>
  <si>
    <t>00501040020800500210</t>
  </si>
  <si>
    <t>00501040020800500211</t>
  </si>
  <si>
    <t>00501040020800500213</t>
  </si>
  <si>
    <t>00502030013601500220</t>
  </si>
  <si>
    <t>00502030013601500226</t>
  </si>
  <si>
    <t>00502030013601500310</t>
  </si>
  <si>
    <t>00503107950100500340</t>
  </si>
  <si>
    <t>00505000000000000000</t>
  </si>
  <si>
    <t>00505036000200500000</t>
  </si>
  <si>
    <t>00505036000200500200</t>
  </si>
  <si>
    <t>00505036000200500220</t>
  </si>
  <si>
    <t>00505036000200500225</t>
  </si>
  <si>
    <t>00505036000500500300</t>
  </si>
  <si>
    <t>00505036000500500340</t>
  </si>
  <si>
    <t>00508000000000000000</t>
  </si>
  <si>
    <t>00508014409900001210</t>
  </si>
  <si>
    <t>00508014409900001212</t>
  </si>
  <si>
    <t>00508014409900001220</t>
  </si>
  <si>
    <t>00508014409900001222</t>
  </si>
  <si>
    <t>00508014409900001300</t>
  </si>
  <si>
    <t>00508014409900001310</t>
  </si>
  <si>
    <t>00508014429900001200</t>
  </si>
  <si>
    <t>00508014429900001210</t>
  </si>
  <si>
    <t>00508014429900001220</t>
  </si>
  <si>
    <t>00508014429900001290</t>
  </si>
  <si>
    <t>00508014429900001300</t>
  </si>
  <si>
    <t>00508015310210001000</t>
  </si>
  <si>
    <t>00508015310210001200</t>
  </si>
  <si>
    <t>00508015310210001210</t>
  </si>
  <si>
    <t>00508015310210001211</t>
  </si>
  <si>
    <t>00508015310212001200</t>
  </si>
  <si>
    <t>00508015310212001210</t>
  </si>
  <si>
    <t>00579000000000000000</t>
  </si>
  <si>
    <t>00508015310221001000</t>
  </si>
  <si>
    <t>00508015310221001200</t>
  </si>
  <si>
    <t>00590000000000000000</t>
  </si>
  <si>
    <t>Н.И.Довыденко</t>
  </si>
  <si>
    <t>00511105035100000120</t>
  </si>
  <si>
    <t>Работы, услуги по содержанию имущества</t>
  </si>
  <si>
    <t xml:space="preserve">  Итого расходов по 01040020401500</t>
  </si>
  <si>
    <t>00501040020401500000</t>
  </si>
  <si>
    <t>00501040020401500200</t>
  </si>
  <si>
    <t>00501040020401500210</t>
  </si>
  <si>
    <t>00501040020401500211</t>
  </si>
  <si>
    <t>00501040020401500213</t>
  </si>
  <si>
    <t>Увеличение стоимости основных средств</t>
  </si>
  <si>
    <t>005</t>
  </si>
  <si>
    <t>Иные межбюджетные трансферты</t>
  </si>
  <si>
    <t>00520204000000000151</t>
  </si>
  <si>
    <t>Межбюджетные трансферты, местным бюджетам на реализацию дополнительных мероприятий, направленных на снижение напряженности на рынке труда</t>
  </si>
  <si>
    <t>00520204029000000151</t>
  </si>
  <si>
    <t>Межбюджетные трансферты, передаваемые бюджетам поселений на реализацию дополнительных мероприятий, направленных на снижение напряженности на рынке труда</t>
  </si>
  <si>
    <t>00520204029100000151</t>
  </si>
  <si>
    <t>НАЦИОНАЛЬНАЯ ЭКОНОМИКА</t>
  </si>
  <si>
    <t>00504000000000000000</t>
  </si>
  <si>
    <t>Расходы</t>
  </si>
  <si>
    <t>Невыясненные поступления,зачисляемые в бюджеты поселения</t>
  </si>
  <si>
    <t>00511701050100000180</t>
  </si>
  <si>
    <t>00505036000500500310</t>
  </si>
  <si>
    <t>ГОСУДАРСТВЕННАЯ ПОШЛИНА</t>
  </si>
  <si>
    <t>00510800000000000000</t>
  </si>
  <si>
    <t>Государственная пошлина за совершение нотариальных действий (за исключением действий, совершаемых консульскимиучреждениями Российской Федерации)</t>
  </si>
  <si>
    <t>00510804000010000110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</si>
  <si>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Заканодательными актами Российской Федерации на совершение нотариальных действий</t>
  </si>
  <si>
    <t>00510804020010000110</t>
  </si>
  <si>
    <t>Долгосрочная целевая программа "Культура Брянщины" (2011-2015 годы)</t>
  </si>
  <si>
    <t>0050801922110000000</t>
  </si>
  <si>
    <t>00508019221100001200</t>
  </si>
  <si>
    <t>00508019221100001226</t>
  </si>
  <si>
    <t>00508019221100001000</t>
  </si>
  <si>
    <t>18210503010010000110</t>
  </si>
  <si>
    <t>00811105013000000120</t>
  </si>
  <si>
    <t>00811105013100000120</t>
  </si>
  <si>
    <t>18210102010011000110</t>
  </si>
  <si>
    <t>18210102010010000110</t>
  </si>
  <si>
    <t xml:space="preserve">  Итого расходов по 01020020300120</t>
  </si>
  <si>
    <t>00501020020300120000</t>
  </si>
  <si>
    <t>00501020020300120200</t>
  </si>
  <si>
    <t>00501020020300120210</t>
  </si>
  <si>
    <t>00501020020300120211</t>
  </si>
  <si>
    <t>00501020020300120213</t>
  </si>
  <si>
    <t>Перечисление другим бюджетам бюджетной системы РФ</t>
  </si>
  <si>
    <t xml:space="preserve">  Итого расходов по 01040020400000</t>
  </si>
  <si>
    <t>00501040020400000000</t>
  </si>
  <si>
    <t>00501040020400120200</t>
  </si>
  <si>
    <t>00501040020400120210</t>
  </si>
  <si>
    <t>00501040020400120211</t>
  </si>
  <si>
    <t>00501040020400120212</t>
  </si>
  <si>
    <t>00501040020400120213</t>
  </si>
  <si>
    <t>00501040020400240220</t>
  </si>
  <si>
    <t>00501040020400240221</t>
  </si>
  <si>
    <t>00501040020400240223</t>
  </si>
  <si>
    <t>00501040020400240225</t>
  </si>
  <si>
    <t>00501040020400240226</t>
  </si>
  <si>
    <t>00501040020400240300</t>
  </si>
  <si>
    <t>00501040020400240340</t>
  </si>
  <si>
    <t xml:space="preserve">  Итого расходов по 01040020400851</t>
  </si>
  <si>
    <t>00501040020400851000</t>
  </si>
  <si>
    <t>Прочие расходы</t>
  </si>
  <si>
    <t>00501040020400851290</t>
  </si>
  <si>
    <t xml:space="preserve">  Итого расходов по 01040020400852</t>
  </si>
  <si>
    <t>00501040020400852000</t>
  </si>
  <si>
    <t>00501040020400852290</t>
  </si>
  <si>
    <t>00501110700500870200</t>
  </si>
  <si>
    <t>00501110700500870000</t>
  </si>
  <si>
    <t>00501110700500870290</t>
  </si>
  <si>
    <t xml:space="preserve">  Итого расходов по 01110700500870</t>
  </si>
  <si>
    <t xml:space="preserve">  Итого расходов по 02030013601000</t>
  </si>
  <si>
    <t xml:space="preserve">  Итого расходов по     04093150000</t>
  </si>
  <si>
    <t>00504093150000000000</t>
  </si>
  <si>
    <t>00504093150120240000</t>
  </si>
  <si>
    <t>00504093150120240225</t>
  </si>
  <si>
    <t xml:space="preserve">  Итого расходов по 04123380000240</t>
  </si>
  <si>
    <t>00504123380000240000</t>
  </si>
  <si>
    <t>00504123380000240200</t>
  </si>
  <si>
    <t xml:space="preserve">  Итого расходов по 05036000100240</t>
  </si>
  <si>
    <t>00505036000100240000</t>
  </si>
  <si>
    <t>00505036000100240200</t>
  </si>
  <si>
    <t>00505036000100240220</t>
  </si>
  <si>
    <t>00505036000100240223</t>
  </si>
  <si>
    <t xml:space="preserve">  Итого расходов по 05036000500240</t>
  </si>
  <si>
    <t>00505036000500240000</t>
  </si>
  <si>
    <t>00505036000500240200</t>
  </si>
  <si>
    <t>00505036000500240220</t>
  </si>
  <si>
    <t>00505036000500240225</t>
  </si>
  <si>
    <t>00505036000500240300</t>
  </si>
  <si>
    <t>00505036000500240310</t>
  </si>
  <si>
    <t>00505036000500240340</t>
  </si>
  <si>
    <t xml:space="preserve">Безвозмездные перечисления государственным и муниципальным организациям </t>
  </si>
  <si>
    <t>00508014409900611241</t>
  </si>
  <si>
    <t>00508014409900611200</t>
  </si>
  <si>
    <t>00508014409900611241(211)</t>
  </si>
  <si>
    <t>00508014409900611241(213)</t>
  </si>
  <si>
    <t>Долгосрочная целевая программа "Энергосбережение и повышение энергетической эффективности в Красногорском районе Брянской области на 2010-2014 годы и целевые установки на период до 2020 года"</t>
  </si>
  <si>
    <t>00508047951100000000</t>
  </si>
  <si>
    <t>Налог на доходы физических лиц с доходов, источником которых является налоговый агент, за исключением и уплата налога осуществляются в соответствии со статьями 227,227 и 228 Налогового кодекса Российской Федерации</t>
  </si>
  <si>
    <t>00501040020400240000</t>
  </si>
  <si>
    <t>Иные закупки товаров, работ и услуг для муниципальных нужд</t>
  </si>
  <si>
    <t>00504090000000000000</t>
  </si>
  <si>
    <t>Дорожное хозяйство (дорожные фонды)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</si>
  <si>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 и 228 Налогового кодекса Российской Федерации</t>
  </si>
  <si>
    <t>00504093150110240000</t>
  </si>
  <si>
    <t>00504093150110240225</t>
  </si>
  <si>
    <t>00504093150111240000</t>
  </si>
  <si>
    <t>00504093150111240225</t>
  </si>
  <si>
    <t>00508014409900611241(22505)</t>
  </si>
  <si>
    <t>00508014409900611241(29005)</t>
  </si>
  <si>
    <t>00508014409900611241(34005)</t>
  </si>
  <si>
    <t xml:space="preserve">  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</si>
  <si>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00811406013100000430</t>
  </si>
  <si>
    <t>00501040020400240290</t>
  </si>
  <si>
    <t xml:space="preserve">  Итого расходов по 01065210631540</t>
  </si>
  <si>
    <t>00501065210631540000</t>
  </si>
  <si>
    <t>00501065210631540200</t>
  </si>
  <si>
    <t>00501065210631540251</t>
  </si>
  <si>
    <t>00504093150121240000</t>
  </si>
  <si>
    <t>00504093150121240225</t>
  </si>
  <si>
    <t>Доплата к пенсиям, дополнительное пенсионное обеспечение</t>
  </si>
  <si>
    <t>00510014910000000000</t>
  </si>
  <si>
    <t>Социальное обеспечение и иные выплаты населению</t>
  </si>
  <si>
    <t>00510014910100000000</t>
  </si>
  <si>
    <t>Пенсии, пособия выплачеваемые органами сектора муниципального управления</t>
  </si>
  <si>
    <t>00510014910100312263</t>
  </si>
  <si>
    <t>00501040020400240310</t>
  </si>
  <si>
    <t>00508014409900611241(31005)</t>
  </si>
  <si>
    <t xml:space="preserve">  КУЛЬТУРА,  КИНЕМАТОГРАФИЯ</t>
  </si>
  <si>
    <t>Прочие выплаты</t>
  </si>
  <si>
    <t xml:space="preserve"> пособия выплачеваемые органами сектора муниципального управления</t>
  </si>
  <si>
    <t>Содержание и ремонт автомобильных дорог общего пользования местного значения за счет средств областного бюджета</t>
  </si>
  <si>
    <t>Содержание и ремонт автомобильных дорог общего пользования местного значения за счет средств местного бюджета</t>
  </si>
  <si>
    <t>Изменение остатков средств на счетах по учету средств бюджета</t>
  </si>
  <si>
    <t>00501050000000000000</t>
  </si>
  <si>
    <t xml:space="preserve">  Увеличение остатков средств  бюджетов</t>
  </si>
  <si>
    <t>00501050000000000500</t>
  </si>
  <si>
    <t xml:space="preserve">  Уменьшение остатков средств  бюджетов</t>
  </si>
  <si>
    <t>00501050000000000600</t>
  </si>
  <si>
    <t xml:space="preserve">  Увеличение прочих остатков средств  бюджетов</t>
  </si>
  <si>
    <t>00501050200000000500</t>
  </si>
  <si>
    <t xml:space="preserve">  Увеличение прочих  остатков денежных средств  бюджетов</t>
  </si>
  <si>
    <t>00501050201000000510</t>
  </si>
  <si>
    <t xml:space="preserve">  Увеличение прочих  остатков денежных средств  бюджетов поселений</t>
  </si>
  <si>
    <t>00501050201100000510</t>
  </si>
  <si>
    <t>Уменьшение прочих остатков средств  бюджетов</t>
  </si>
  <si>
    <t>00501050200000000600</t>
  </si>
  <si>
    <t>Уменьшение прочих остатков средств  денежных бюджетов</t>
  </si>
  <si>
    <t>00501050201000000610</t>
  </si>
  <si>
    <t>Уменьшение  прочих  остатков денежных средств  бюджетов поселений</t>
  </si>
  <si>
    <t>00501050201100000610</t>
  </si>
  <si>
    <t xml:space="preserve">  Итого расходов по 01137951100240</t>
  </si>
  <si>
    <t>00501137951100240000</t>
  </si>
  <si>
    <t>00501137951100240200</t>
  </si>
  <si>
    <t>00501137951100240225</t>
  </si>
  <si>
    <t>00508014429900611241(31005)</t>
  </si>
  <si>
    <t>Жилищно-коммунальное хозяйство</t>
  </si>
  <si>
    <t>НАЛОГИ НА ТОВАРЫ (РАБОТЫ,УСЛУГИ), РЕАЛИЗУЕМЫЕ НА ТЕРРИТОРИИ РОССИЙСКОЙ ФЕДЕРАЦИИ</t>
  </si>
  <si>
    <t>18210300000000000000</t>
  </si>
  <si>
    <t>Акцизы по подакцизным товарам (продукции), производимым на территории Российской Федерации</t>
  </si>
  <si>
    <t>18210302000010000110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</si>
  <si>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</si>
  <si>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18210302230010000110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</si>
  <si>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 </t>
  </si>
  <si>
    <t>18210302240010000110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</si>
  <si>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местные бюджеты</t>
  </si>
  <si>
    <t>18210302250010000110</t>
  </si>
  <si>
    <t>Доходы от уплаты акцизов на прямогонный бензин, подлежащие распределению между бюджетами субъектовРоссийской Федерации и местными бюджетами с учетом установленных дифференцированных нормативов отчислений в местные бюджеты</t>
  </si>
  <si>
    <t>18210302260010000110</t>
  </si>
  <si>
    <t>00502030905118000000</t>
  </si>
  <si>
    <t>00502030905118120200</t>
  </si>
  <si>
    <t>00502030905118120210</t>
  </si>
  <si>
    <t>00502030905118120211(365)</t>
  </si>
  <si>
    <t>00502030905118120213(365)</t>
  </si>
  <si>
    <t>00502030905118240300</t>
  </si>
  <si>
    <t>00502030905118240340(365)</t>
  </si>
  <si>
    <t xml:space="preserve">  Итого расходов по 03107952000240</t>
  </si>
  <si>
    <t>00503107952000240000</t>
  </si>
  <si>
    <t>00503107952000240300</t>
  </si>
  <si>
    <t>00508010901421611241</t>
  </si>
  <si>
    <t xml:space="preserve">Предоставления мер социальной поддержки по оплате жилья и коммунальных услуг отдельных категориям граждан, работающих в учреждениях культуры, находящихся в сельской местности или поселках городского типа на территориях Брянской области </t>
  </si>
  <si>
    <t>0050801090142611241(26305)</t>
  </si>
  <si>
    <t>Средства сомообложения граждан</t>
  </si>
  <si>
    <t>00511714000000000180</t>
  </si>
  <si>
    <t>Средства сомообложения граждан, зачисляемые в бюджеты поселения</t>
  </si>
  <si>
    <t>00511714030100000180</t>
  </si>
  <si>
    <t>00508014409900611241(22305)</t>
  </si>
  <si>
    <t>00508014409900611241(22605)</t>
  </si>
  <si>
    <t>00508014450000611241</t>
  </si>
  <si>
    <t>00508014450000611241(21105)</t>
  </si>
  <si>
    <t>00508014450000611241(21305)</t>
  </si>
  <si>
    <t>00508014450000611241(22605)</t>
  </si>
  <si>
    <t>00508014450000611241(22305)</t>
  </si>
  <si>
    <t>00508014450000611241(22505)</t>
  </si>
  <si>
    <t>00508014450000611241(29005)</t>
  </si>
  <si>
    <t>00508014450000611241(34005)</t>
  </si>
  <si>
    <t>00508010901421611241(21205)</t>
  </si>
  <si>
    <t>00508047951100612241(22505)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</si>
  <si>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Федерациии</t>
  </si>
  <si>
    <t>18210102030010000110</t>
  </si>
  <si>
    <t>00504093150111240310</t>
  </si>
  <si>
    <t>В.М.Картавый</t>
  </si>
  <si>
    <t xml:space="preserve">  Итого расходов по 01070200002880</t>
  </si>
  <si>
    <t>00501070200002880000</t>
  </si>
  <si>
    <t>00501070200002880200</t>
  </si>
  <si>
    <t>00501070200002880290</t>
  </si>
  <si>
    <t>Единый сельскохозяйственный налог (за налоговые периоды, истекшие до 1 января 2011 года)</t>
  </si>
  <si>
    <t>18210503020010000110</t>
  </si>
  <si>
    <t>на 01 сентября 2014 года</t>
  </si>
  <si>
    <t>01.09.2014</t>
  </si>
  <si>
    <t>"   03  " сентября  2014   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</si>
</sst>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000"/>
    <numFmt numFmtId="173" formatCode="000000"/>
    <numFmt numFmtId="174" formatCode="000&quot; &quot;0000000000&quot; &quot;0000&quot; &quot;000"/>
    <numFmt numFmtId="175" formatCode="#,##0.00_ ;\-#,##0.00\ "/>
  </numFmts>
  <fonts count="2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sz val="8"/>
      <name val="Arial Cyr"/>
      <family val="0"/>
    </font>
    <font>
      <b/>
      <sz val="11"/>
      <name val="Arial Cyr"/>
      <family val="2"/>
    </font>
    <font>
      <sz val="12"/>
      <name val="Times New Roman"/>
      <family val="1"/>
    </font>
    <font>
      <sz val="9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10"/>
      <name val="Arial Cyr"/>
      <family val="2"/>
    </font>
    <font>
      <u val="single"/>
      <sz val="10"/>
      <color indexed="12"/>
      <name val="Arial Cyr"/>
      <family val="0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62"/>
      <name val="Cambria"/>
      <family val="2"/>
    </font>
    <font>
      <sz val="10"/>
      <color indexed="19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6"/>
      <name val="Arial Cyr"/>
      <family val="2"/>
    </font>
    <font>
      <u val="single"/>
      <sz val="8"/>
      <name val="Arial Cyr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hair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16" borderId="7" applyNumberFormat="0" applyAlignment="0" applyProtection="0"/>
    <xf numFmtId="0" fontId="20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22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6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2" xfId="0" applyBorder="1" applyAlignment="1">
      <alignment/>
    </xf>
    <xf numFmtId="49" fontId="0" fillId="0" borderId="12" xfId="0" applyNumberFormat="1" applyBorder="1" applyAlignment="1">
      <alignment/>
    </xf>
    <xf numFmtId="49" fontId="4" fillId="0" borderId="13" xfId="0" applyNumberFormat="1" applyFont="1" applyBorder="1" applyAlignment="1">
      <alignment horizontal="centerContinuous"/>
    </xf>
    <xf numFmtId="49" fontId="4" fillId="0" borderId="14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6" fillId="0" borderId="0" xfId="0" applyFont="1" applyAlignment="1">
      <alignment horizontal="centerContinuous"/>
    </xf>
    <xf numFmtId="49" fontId="4" fillId="0" borderId="0" xfId="0" applyNumberFormat="1" applyFont="1" applyBorder="1" applyAlignment="1">
      <alignment horizontal="left"/>
    </xf>
    <xf numFmtId="0" fontId="0" fillId="18" borderId="0" xfId="0" applyNumberFormat="1" applyFill="1" applyAlignment="1">
      <alignment/>
    </xf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49" fontId="7" fillId="0" borderId="0" xfId="0" applyNumberFormat="1" applyFont="1" applyBorder="1" applyAlignment="1">
      <alignment horizontal="centerContinuous"/>
    </xf>
    <xf numFmtId="49" fontId="4" fillId="0" borderId="14" xfId="0" applyNumberFormat="1" applyFont="1" applyBorder="1" applyAlignment="1">
      <alignment horizontal="centerContinuous"/>
    </xf>
    <xf numFmtId="0" fontId="4" fillId="0" borderId="16" xfId="0" applyFont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4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Fill="1" applyAlignment="1">
      <alignment/>
    </xf>
    <xf numFmtId="49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/>
    </xf>
    <xf numFmtId="49" fontId="4" fillId="0" borderId="0" xfId="0" applyNumberFormat="1" applyFont="1" applyAlignment="1">
      <alignment horizontal="right"/>
    </xf>
    <xf numFmtId="0" fontId="0" fillId="0" borderId="0" xfId="0" applyNumberFormat="1" applyFill="1" applyAlignment="1">
      <alignment/>
    </xf>
    <xf numFmtId="0" fontId="6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shrinkToFit="1"/>
    </xf>
    <xf numFmtId="49" fontId="4" fillId="0" borderId="17" xfId="0" applyNumberFormat="1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shrinkToFit="1"/>
    </xf>
    <xf numFmtId="0" fontId="0" fillId="0" borderId="17" xfId="0" applyBorder="1" applyAlignment="1">
      <alignment shrinkToFit="1"/>
    </xf>
    <xf numFmtId="0" fontId="4" fillId="0" borderId="10" xfId="0" applyFont="1" applyBorder="1" applyAlignment="1">
      <alignment horizontal="center" vertical="center" shrinkToFit="1"/>
    </xf>
    <xf numFmtId="49" fontId="4" fillId="0" borderId="10" xfId="0" applyNumberFormat="1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/>
    </xf>
    <xf numFmtId="0" fontId="4" fillId="0" borderId="18" xfId="0" applyFont="1" applyBorder="1" applyAlignment="1">
      <alignment horizontal="center" shrinkToFit="1"/>
    </xf>
    <xf numFmtId="0" fontId="4" fillId="0" borderId="19" xfId="0" applyFont="1" applyBorder="1" applyAlignment="1">
      <alignment horizontal="center" shrinkToFit="1"/>
    </xf>
    <xf numFmtId="0" fontId="4" fillId="0" borderId="19" xfId="0" applyFont="1" applyBorder="1" applyAlignment="1">
      <alignment horizontal="center"/>
    </xf>
    <xf numFmtId="0" fontId="4" fillId="0" borderId="17" xfId="0" applyFont="1" applyBorder="1" applyAlignment="1">
      <alignment horizontal="left"/>
    </xf>
    <xf numFmtId="0" fontId="4" fillId="0" borderId="20" xfId="0" applyFont="1" applyBorder="1" applyAlignment="1">
      <alignment horizontal="center" vertical="center"/>
    </xf>
    <xf numFmtId="49" fontId="0" fillId="0" borderId="21" xfId="0" applyNumberFormat="1" applyBorder="1" applyAlignment="1">
      <alignment/>
    </xf>
    <xf numFmtId="0" fontId="4" fillId="0" borderId="0" xfId="0" applyFont="1" applyBorder="1" applyAlignment="1">
      <alignment horizontal="center" shrinkToFit="1"/>
    </xf>
    <xf numFmtId="49" fontId="4" fillId="0" borderId="0" xfId="0" applyNumberFormat="1" applyFont="1" applyBorder="1" applyAlignment="1">
      <alignment horizontal="center" vertical="center" shrinkToFit="1"/>
    </xf>
    <xf numFmtId="49" fontId="0" fillId="0" borderId="0" xfId="0" applyNumberFormat="1" applyAlignment="1">
      <alignment shrinkToFit="1"/>
    </xf>
    <xf numFmtId="49" fontId="4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0" fontId="4" fillId="0" borderId="0" xfId="0" applyFont="1" applyAlignment="1">
      <alignment horizontal="left" shrinkToFit="1"/>
    </xf>
    <xf numFmtId="49" fontId="4" fillId="0" borderId="0" xfId="0" applyNumberFormat="1" applyFont="1" applyAlignment="1">
      <alignment shrinkToFit="1"/>
    </xf>
    <xf numFmtId="0" fontId="0" fillId="0" borderId="0" xfId="0" applyAlignment="1">
      <alignment shrinkToFit="1"/>
    </xf>
    <xf numFmtId="49" fontId="4" fillId="0" borderId="0" xfId="0" applyNumberFormat="1" applyFont="1" applyBorder="1" applyAlignment="1">
      <alignment shrinkToFit="1"/>
    </xf>
    <xf numFmtId="49" fontId="0" fillId="0" borderId="12" xfId="0" applyNumberFormat="1" applyBorder="1" applyAlignment="1">
      <alignment horizontal="left"/>
    </xf>
    <xf numFmtId="0" fontId="0" fillId="0" borderId="12" xfId="0" applyBorder="1" applyAlignment="1">
      <alignment shrinkToFit="1"/>
    </xf>
    <xf numFmtId="49" fontId="0" fillId="0" borderId="12" xfId="0" applyNumberFormat="1" applyBorder="1" applyAlignment="1">
      <alignment shrinkToFit="1"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left"/>
    </xf>
    <xf numFmtId="49" fontId="4" fillId="0" borderId="12" xfId="0" applyNumberFormat="1" applyFont="1" applyBorder="1" applyAlignment="1">
      <alignment/>
    </xf>
    <xf numFmtId="0" fontId="26" fillId="0" borderId="0" xfId="0" applyFont="1" applyAlignment="1">
      <alignment horizontal="left"/>
    </xf>
    <xf numFmtId="0" fontId="26" fillId="0" borderId="0" xfId="0" applyFont="1" applyAlignment="1">
      <alignment/>
    </xf>
    <xf numFmtId="0" fontId="27" fillId="0" borderId="0" xfId="0" applyNumberFormat="1" applyFont="1" applyBorder="1" applyAlignment="1">
      <alignment horizontal="left" wrapText="1"/>
    </xf>
    <xf numFmtId="4" fontId="5" fillId="0" borderId="20" xfId="0" applyNumberFormat="1" applyFont="1" applyBorder="1" applyAlignment="1">
      <alignment horizontal="right" shrinkToFit="1"/>
    </xf>
    <xf numFmtId="0" fontId="4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/>
    </xf>
    <xf numFmtId="0" fontId="5" fillId="0" borderId="22" xfId="0" applyFont="1" applyBorder="1" applyAlignment="1">
      <alignment horizontal="left" wrapText="1"/>
    </xf>
    <xf numFmtId="0" fontId="4" fillId="0" borderId="20" xfId="0" applyNumberFormat="1" applyFont="1" applyBorder="1" applyAlignment="1">
      <alignment horizontal="left" wrapText="1"/>
    </xf>
    <xf numFmtId="0" fontId="4" fillId="0" borderId="20" xfId="0" applyNumberFormat="1" applyFont="1" applyBorder="1" applyAlignment="1">
      <alignment horizontal="center" vertical="center" shrinkToFit="1"/>
    </xf>
    <xf numFmtId="175" fontId="4" fillId="0" borderId="20" xfId="0" applyNumberFormat="1" applyFont="1" applyBorder="1" applyAlignment="1">
      <alignment horizontal="right" vertical="center" shrinkToFit="1"/>
    </xf>
    <xf numFmtId="0" fontId="27" fillId="0" borderId="0" xfId="0" applyNumberFormat="1" applyFont="1" applyFill="1" applyBorder="1" applyAlignment="1">
      <alignment horizontal="left" wrapText="1"/>
    </xf>
    <xf numFmtId="0" fontId="0" fillId="0" borderId="0" xfId="0" applyFill="1" applyAlignment="1">
      <alignment/>
    </xf>
    <xf numFmtId="0" fontId="4" fillId="0" borderId="20" xfId="0" applyNumberFormat="1" applyFont="1" applyFill="1" applyBorder="1" applyAlignment="1">
      <alignment horizontal="left" wrapText="1"/>
    </xf>
    <xf numFmtId="0" fontId="5" fillId="0" borderId="20" xfId="0" applyNumberFormat="1" applyFont="1" applyFill="1" applyBorder="1" applyAlignment="1">
      <alignment horizontal="center" shrinkToFit="1"/>
    </xf>
    <xf numFmtId="175" fontId="5" fillId="0" borderId="20" xfId="0" applyNumberFormat="1" applyFont="1" applyFill="1" applyBorder="1" applyAlignment="1">
      <alignment horizontal="right" shrinkToFit="1"/>
    </xf>
    <xf numFmtId="0" fontId="5" fillId="0" borderId="20" xfId="0" applyNumberFormat="1" applyFont="1" applyBorder="1" applyAlignment="1">
      <alignment horizontal="left" wrapText="1" indent="2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5" fillId="0" borderId="20" xfId="0" applyNumberFormat="1" applyFont="1" applyFill="1" applyBorder="1" applyAlignment="1">
      <alignment horizontal="left" wrapText="1" indent="2"/>
    </xf>
    <xf numFmtId="4" fontId="5" fillId="0" borderId="20" xfId="0" applyNumberFormat="1" applyFont="1" applyFill="1" applyBorder="1" applyAlignment="1">
      <alignment horizontal="right" shrinkToFit="1"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Alignment="1">
      <alignment/>
    </xf>
    <xf numFmtId="49" fontId="5" fillId="0" borderId="20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 shrinkToFit="1"/>
    </xf>
    <xf numFmtId="49" fontId="5" fillId="0" borderId="24" xfId="0" applyNumberFormat="1" applyFont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/>
    </xf>
    <xf numFmtId="49" fontId="5" fillId="0" borderId="20" xfId="0" applyNumberFormat="1" applyFont="1" applyFill="1" applyBorder="1" applyAlignment="1">
      <alignment horizontal="center" shrinkToFit="1"/>
    </xf>
    <xf numFmtId="49" fontId="5" fillId="0" borderId="25" xfId="0" applyNumberFormat="1" applyFont="1" applyBorder="1" applyAlignment="1">
      <alignment horizontal="center"/>
    </xf>
    <xf numFmtId="49" fontId="5" fillId="0" borderId="26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shrinkToFit="1"/>
    </xf>
    <xf numFmtId="49" fontId="5" fillId="0" borderId="20" xfId="0" applyNumberFormat="1" applyFont="1" applyBorder="1" applyAlignment="1">
      <alignment horizontal="center"/>
    </xf>
    <xf numFmtId="49" fontId="5" fillId="0" borderId="25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/>
    </xf>
    <xf numFmtId="0" fontId="4" fillId="0" borderId="27" xfId="0" applyNumberFormat="1" applyFont="1" applyBorder="1" applyAlignment="1">
      <alignment horizontal="center" vertical="center" shrinkToFit="1"/>
    </xf>
    <xf numFmtId="175" fontId="4" fillId="0" borderId="24" xfId="0" applyNumberFormat="1" applyFont="1" applyBorder="1" applyAlignment="1">
      <alignment horizontal="right" vertical="center" shrinkToFit="1"/>
    </xf>
    <xf numFmtId="175" fontId="4" fillId="0" borderId="27" xfId="0" applyNumberFormat="1" applyFont="1" applyBorder="1" applyAlignment="1">
      <alignment horizontal="right" vertical="center" shrinkToFit="1"/>
    </xf>
    <xf numFmtId="0" fontId="5" fillId="0" borderId="20" xfId="0" applyNumberFormat="1" applyFont="1" applyBorder="1" applyAlignment="1">
      <alignment wrapText="1"/>
    </xf>
    <xf numFmtId="175" fontId="4" fillId="19" borderId="24" xfId="0" applyNumberFormat="1" applyFont="1" applyFill="1" applyBorder="1" applyAlignment="1">
      <alignment horizontal="right" vertical="center" shrinkToFit="1"/>
    </xf>
    <xf numFmtId="0" fontId="0" fillId="0" borderId="17" xfId="0" applyBorder="1" applyAlignment="1">
      <alignment horizontal="center" vertical="center" wrapText="1" shrinkToFit="1"/>
    </xf>
    <xf numFmtId="0" fontId="4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" vertical="center" wrapText="1"/>
    </xf>
    <xf numFmtId="0" fontId="0" fillId="0" borderId="17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 shrinkToFit="1"/>
    </xf>
    <xf numFmtId="0" fontId="0" fillId="0" borderId="17" xfId="0" applyBorder="1" applyAlignment="1">
      <alignment vertical="center" wrapText="1" shrinkToFit="1"/>
    </xf>
    <xf numFmtId="0" fontId="0" fillId="0" borderId="24" xfId="0" applyBorder="1" applyAlignment="1">
      <alignment vertical="center" wrapText="1" shrinkToFit="1"/>
    </xf>
    <xf numFmtId="0" fontId="4" fillId="0" borderId="0" xfId="0" applyFont="1" applyFill="1" applyBorder="1" applyAlignment="1">
      <alignment horizontal="left" wrapText="1"/>
    </xf>
    <xf numFmtId="0" fontId="6" fillId="0" borderId="0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27" xfId="0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24" xfId="0" applyBorder="1" applyAlignment="1">
      <alignment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 shrinkToFit="1"/>
    </xf>
    <xf numFmtId="49" fontId="4" fillId="0" borderId="17" xfId="0" applyNumberFormat="1" applyFont="1" applyBorder="1" applyAlignment="1">
      <alignment horizontal="center" vertical="center" wrapText="1" shrinkToFit="1"/>
    </xf>
    <xf numFmtId="49" fontId="4" fillId="0" borderId="24" xfId="0" applyNumberFormat="1" applyFont="1" applyBorder="1" applyAlignment="1">
      <alignment horizontal="center" vertical="center" wrapText="1" shrinkToFit="1"/>
    </xf>
    <xf numFmtId="0" fontId="4" fillId="0" borderId="17" xfId="0" applyFont="1" applyBorder="1" applyAlignment="1">
      <alignment horizontal="center" vertical="center" wrapText="1" shrinkToFit="1"/>
    </xf>
    <xf numFmtId="0" fontId="0" fillId="0" borderId="24" xfId="0" applyBorder="1" applyAlignment="1">
      <alignment horizontal="center" vertical="center" wrapText="1" shrinkToFi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J78"/>
  <sheetViews>
    <sheetView zoomScalePageLayoutView="0" workbookViewId="0" topLeftCell="A1">
      <selection activeCell="D63" sqref="D63"/>
    </sheetView>
  </sheetViews>
  <sheetFormatPr defaultColWidth="9.00390625" defaultRowHeight="12.75"/>
  <cols>
    <col min="1" max="1" width="32.125" style="0" customWidth="1"/>
    <col min="2" max="2" width="5.75390625" style="0" customWidth="1"/>
    <col min="3" max="3" width="18.875" style="0" customWidth="1"/>
    <col min="4" max="4" width="17.75390625" style="0" customWidth="1"/>
    <col min="5" max="5" width="15.875" style="0" customWidth="1"/>
    <col min="6" max="6" width="15.75390625" style="0" customWidth="1"/>
    <col min="7" max="8" width="0.74609375" style="0" customWidth="1"/>
  </cols>
  <sheetData>
    <row r="1" spans="1:8" s="25" customFormat="1" ht="13.5" customHeight="1">
      <c r="A1" s="20" t="s">
        <v>19</v>
      </c>
      <c r="B1" s="20"/>
      <c r="C1" s="9"/>
      <c r="D1" s="9"/>
      <c r="E1" s="9"/>
      <c r="F1" s="2"/>
      <c r="G1" s="26"/>
      <c r="H1" s="27"/>
    </row>
    <row r="2" spans="1:8" s="25" customFormat="1" ht="13.5" customHeight="1" thickBot="1">
      <c r="A2" s="20"/>
      <c r="B2" s="20"/>
      <c r="C2" s="9"/>
      <c r="D2" s="9"/>
      <c r="E2" s="9"/>
      <c r="F2" s="18" t="s">
        <v>4</v>
      </c>
      <c r="G2" s="26"/>
      <c r="H2" s="27"/>
    </row>
    <row r="3" spans="1:8" s="25" customFormat="1" ht="13.5" customHeight="1">
      <c r="A3"/>
      <c r="B3" s="8"/>
      <c r="C3"/>
      <c r="D3"/>
      <c r="E3"/>
      <c r="F3" s="13" t="s">
        <v>16</v>
      </c>
      <c r="G3" s="26"/>
      <c r="H3" s="27"/>
    </row>
    <row r="4" spans="1:8" s="25" customFormat="1" ht="13.5" customHeight="1">
      <c r="A4" s="66"/>
      <c r="B4" s="108" t="s">
        <v>418</v>
      </c>
      <c r="C4" s="108"/>
      <c r="D4" s="66"/>
      <c r="E4" s="10" t="s">
        <v>17</v>
      </c>
      <c r="F4" s="14" t="s">
        <v>419</v>
      </c>
      <c r="G4" s="26"/>
      <c r="H4" s="27"/>
    </row>
    <row r="5" spans="1:8" s="25" customFormat="1" ht="13.5" customHeight="1">
      <c r="A5" s="8" t="s">
        <v>33</v>
      </c>
      <c r="B5" s="8"/>
      <c r="C5" s="8"/>
      <c r="D5" s="7"/>
      <c r="E5" s="31" t="s">
        <v>24</v>
      </c>
      <c r="F5" s="97" t="s">
        <v>110</v>
      </c>
      <c r="G5" s="26"/>
      <c r="H5" s="27"/>
    </row>
    <row r="6" spans="1:8" s="25" customFormat="1" ht="13.5" customHeight="1">
      <c r="A6" s="8" t="s">
        <v>34</v>
      </c>
      <c r="B6" s="67" t="s">
        <v>109</v>
      </c>
      <c r="C6" s="67"/>
      <c r="D6" s="68"/>
      <c r="E6" s="31" t="s">
        <v>35</v>
      </c>
      <c r="F6" s="100" t="s">
        <v>219</v>
      </c>
      <c r="G6" s="26"/>
      <c r="H6" s="27"/>
    </row>
    <row r="7" spans="1:8" s="25" customFormat="1" ht="13.5" customHeight="1">
      <c r="A7" s="8" t="s">
        <v>18</v>
      </c>
      <c r="B7" s="8"/>
      <c r="C7" s="8" t="s">
        <v>112</v>
      </c>
      <c r="D7" s="7"/>
      <c r="E7" s="7" t="s">
        <v>36</v>
      </c>
      <c r="F7" s="96" t="s">
        <v>111</v>
      </c>
      <c r="G7" s="26"/>
      <c r="H7" s="27"/>
    </row>
    <row r="8" spans="1:8" s="25" customFormat="1" ht="13.5" customHeight="1">
      <c r="A8" s="66" t="s">
        <v>42</v>
      </c>
      <c r="B8" s="8"/>
      <c r="C8" s="8"/>
      <c r="D8" s="7"/>
      <c r="E8" s="7"/>
      <c r="F8" s="28"/>
      <c r="G8" s="26"/>
      <c r="H8" s="27"/>
    </row>
    <row r="9" spans="1:8" s="25" customFormat="1" ht="13.5" customHeight="1" thickBot="1">
      <c r="A9" s="8" t="s">
        <v>25</v>
      </c>
      <c r="B9" s="8"/>
      <c r="C9" s="8"/>
      <c r="D9" s="7"/>
      <c r="E9" s="7"/>
      <c r="F9" s="15" t="s">
        <v>0</v>
      </c>
      <c r="G9" s="26"/>
      <c r="H9" s="27"/>
    </row>
    <row r="10" spans="1:8" ht="14.25" customHeight="1">
      <c r="A10" s="109" t="s">
        <v>12</v>
      </c>
      <c r="B10" s="109"/>
      <c r="C10" s="109"/>
      <c r="D10" s="109"/>
      <c r="E10" s="109"/>
      <c r="F10" s="109"/>
      <c r="G10" s="40"/>
      <c r="H10" s="40"/>
    </row>
    <row r="11" spans="1:8" ht="5.25" customHeight="1">
      <c r="A11" s="19"/>
      <c r="B11" s="19"/>
      <c r="C11" s="11"/>
      <c r="D11" s="12"/>
      <c r="E11" s="12"/>
      <c r="F11" s="12"/>
      <c r="G11" s="12"/>
      <c r="H11" s="12"/>
    </row>
    <row r="12" spans="1:6" ht="13.5" customHeight="1">
      <c r="A12" s="110" t="s">
        <v>5</v>
      </c>
      <c r="B12" s="110" t="s">
        <v>29</v>
      </c>
      <c r="C12" s="74" t="s">
        <v>40</v>
      </c>
      <c r="D12" s="115" t="s">
        <v>14</v>
      </c>
      <c r="E12" s="115" t="s">
        <v>15</v>
      </c>
      <c r="F12" s="110" t="s">
        <v>13</v>
      </c>
    </row>
    <row r="13" spans="1:6" ht="9.75" customHeight="1">
      <c r="A13" s="111"/>
      <c r="B13" s="113"/>
      <c r="C13" s="74" t="s">
        <v>41</v>
      </c>
      <c r="D13" s="116"/>
      <c r="E13" s="116"/>
      <c r="F13" s="113"/>
    </row>
    <row r="14" spans="1:6" ht="9.75" customHeight="1">
      <c r="A14" s="112"/>
      <c r="B14" s="114"/>
      <c r="C14" s="74" t="s">
        <v>38</v>
      </c>
      <c r="D14" s="117"/>
      <c r="E14" s="117"/>
      <c r="F14" s="114"/>
    </row>
    <row r="15" spans="1:6" ht="9.75" customHeight="1" thickBot="1">
      <c r="A15" s="52">
        <v>1</v>
      </c>
      <c r="B15" s="6">
        <v>2</v>
      </c>
      <c r="C15" s="6">
        <v>3</v>
      </c>
      <c r="D15" s="3" t="s">
        <v>1</v>
      </c>
      <c r="E15" s="3" t="s">
        <v>2</v>
      </c>
      <c r="F15" s="3" t="s">
        <v>6</v>
      </c>
    </row>
    <row r="16" spans="1:10" s="23" customFormat="1" ht="12.75">
      <c r="A16" s="75" t="s">
        <v>43</v>
      </c>
      <c r="B16" s="98" t="s">
        <v>74</v>
      </c>
      <c r="C16" s="99" t="s">
        <v>113</v>
      </c>
      <c r="D16" s="72">
        <f>D17+D59</f>
        <v>2894409</v>
      </c>
      <c r="E16" s="72">
        <f>E17+E59</f>
        <v>1966261.71</v>
      </c>
      <c r="F16" s="72">
        <f aca="true" t="shared" si="0" ref="F16:F76">D16-E16</f>
        <v>928147.29</v>
      </c>
      <c r="G16" s="80"/>
      <c r="H16" s="80"/>
      <c r="I16" s="80"/>
      <c r="J16" s="80"/>
    </row>
    <row r="17" spans="1:10" s="86" customFormat="1" ht="22.5">
      <c r="A17" s="84" t="s">
        <v>75</v>
      </c>
      <c r="B17" s="98" t="s">
        <v>74</v>
      </c>
      <c r="C17" s="99" t="s">
        <v>114</v>
      </c>
      <c r="D17" s="72">
        <f>D18+D30+D34+D42+D45+D51+D55+D24</f>
        <v>1172600</v>
      </c>
      <c r="E17" s="72">
        <f>E18+E30+E34+E45+E51+E55+E24</f>
        <v>600724.96</v>
      </c>
      <c r="F17" s="72">
        <f t="shared" si="0"/>
        <v>571875.04</v>
      </c>
      <c r="G17" s="85"/>
      <c r="H17" s="85"/>
      <c r="I17" s="85"/>
      <c r="J17" s="85"/>
    </row>
    <row r="18" spans="1:10" s="86" customFormat="1" ht="24" customHeight="1">
      <c r="A18" s="84" t="s">
        <v>76</v>
      </c>
      <c r="B18" s="98" t="s">
        <v>74</v>
      </c>
      <c r="C18" s="99" t="s">
        <v>115</v>
      </c>
      <c r="D18" s="72">
        <f>D19</f>
        <v>233600</v>
      </c>
      <c r="E18" s="72">
        <f>E19</f>
        <v>115312.05</v>
      </c>
      <c r="F18" s="72">
        <f t="shared" si="0"/>
        <v>118287.95</v>
      </c>
      <c r="G18" s="85"/>
      <c r="H18" s="85"/>
      <c r="I18" s="85"/>
      <c r="J18" s="85"/>
    </row>
    <row r="19" spans="1:10" s="86" customFormat="1" ht="12.75">
      <c r="A19" s="84" t="s">
        <v>77</v>
      </c>
      <c r="B19" s="98" t="s">
        <v>74</v>
      </c>
      <c r="C19" s="99" t="s">
        <v>116</v>
      </c>
      <c r="D19" s="72">
        <f>D20</f>
        <v>233600</v>
      </c>
      <c r="E19" s="72">
        <f>E20+E23</f>
        <v>115312.05</v>
      </c>
      <c r="F19" s="72">
        <f t="shared" si="0"/>
        <v>118287.95</v>
      </c>
      <c r="G19" s="85"/>
      <c r="H19" s="85"/>
      <c r="I19" s="85"/>
      <c r="J19" s="85"/>
    </row>
    <row r="20" spans="1:10" s="86" customFormat="1" ht="98.25" customHeight="1">
      <c r="A20" s="84" t="s">
        <v>313</v>
      </c>
      <c r="B20" s="98" t="s">
        <v>74</v>
      </c>
      <c r="C20" s="99" t="s">
        <v>247</v>
      </c>
      <c r="D20" s="72">
        <v>233600</v>
      </c>
      <c r="E20" s="72">
        <v>106666.85</v>
      </c>
      <c r="F20" s="72">
        <f t="shared" si="0"/>
        <v>126933.15</v>
      </c>
      <c r="G20" s="85"/>
      <c r="H20" s="85"/>
      <c r="I20" s="85"/>
      <c r="J20" s="85"/>
    </row>
    <row r="21" spans="1:10" s="86" customFormat="1" ht="108.75" customHeight="1" hidden="1">
      <c r="A21" s="84" t="s">
        <v>308</v>
      </c>
      <c r="B21" s="98" t="s">
        <v>74</v>
      </c>
      <c r="C21" s="99" t="s">
        <v>246</v>
      </c>
      <c r="D21" s="72">
        <v>128000</v>
      </c>
      <c r="E21" s="72">
        <f>E20</f>
        <v>106666.85</v>
      </c>
      <c r="F21" s="72">
        <f t="shared" si="0"/>
        <v>21333.149999999994</v>
      </c>
      <c r="G21" s="85"/>
      <c r="H21" s="85"/>
      <c r="I21" s="85"/>
      <c r="J21" s="85"/>
    </row>
    <row r="22" spans="1:10" s="86" customFormat="1" ht="27" customHeight="1" hidden="1">
      <c r="A22" s="84" t="s">
        <v>150</v>
      </c>
      <c r="B22" s="98" t="s">
        <v>74</v>
      </c>
      <c r="C22" s="99" t="s">
        <v>151</v>
      </c>
      <c r="D22" s="72"/>
      <c r="E22" s="72">
        <v>919.2</v>
      </c>
      <c r="F22" s="72">
        <f t="shared" si="0"/>
        <v>-919.2</v>
      </c>
      <c r="G22" s="85"/>
      <c r="H22" s="85"/>
      <c r="I22" s="85"/>
      <c r="J22" s="85"/>
    </row>
    <row r="23" spans="1:10" s="86" customFormat="1" ht="59.25" customHeight="1">
      <c r="A23" s="84" t="s">
        <v>408</v>
      </c>
      <c r="B23" s="98" t="s">
        <v>74</v>
      </c>
      <c r="C23" s="99" t="s">
        <v>409</v>
      </c>
      <c r="D23" s="72"/>
      <c r="E23" s="72">
        <v>8645.2</v>
      </c>
      <c r="F23" s="72"/>
      <c r="G23" s="85"/>
      <c r="H23" s="85"/>
      <c r="I23" s="85"/>
      <c r="J23" s="85"/>
    </row>
    <row r="24" spans="1:10" s="86" customFormat="1" ht="53.25" customHeight="1">
      <c r="A24" s="84" t="s">
        <v>367</v>
      </c>
      <c r="B24" s="98" t="s">
        <v>74</v>
      </c>
      <c r="C24" s="99" t="s">
        <v>368</v>
      </c>
      <c r="D24" s="72">
        <f>D25</f>
        <v>851000</v>
      </c>
      <c r="E24" s="72">
        <f>E25</f>
        <v>467476.58</v>
      </c>
      <c r="F24" s="72">
        <f t="shared" si="0"/>
        <v>383523.42</v>
      </c>
      <c r="G24" s="85"/>
      <c r="H24" s="85"/>
      <c r="I24" s="85"/>
      <c r="J24" s="85"/>
    </row>
    <row r="25" spans="1:10" s="86" customFormat="1" ht="41.25" customHeight="1">
      <c r="A25" s="84" t="s">
        <v>369</v>
      </c>
      <c r="B25" s="98" t="s">
        <v>74</v>
      </c>
      <c r="C25" s="99" t="s">
        <v>370</v>
      </c>
      <c r="D25" s="72">
        <f>D26+D27+D28+D29</f>
        <v>851000</v>
      </c>
      <c r="E25" s="72">
        <f>E26+E27+E28+E29</f>
        <v>467476.58</v>
      </c>
      <c r="F25" s="72">
        <f aca="true" t="shared" si="1" ref="F25:F32">D25-E25</f>
        <v>383523.42</v>
      </c>
      <c r="G25" s="85"/>
      <c r="H25" s="85"/>
      <c r="I25" s="85"/>
      <c r="J25" s="85"/>
    </row>
    <row r="26" spans="1:10" s="86" customFormat="1" ht="93.75" customHeight="1">
      <c r="A26" s="84" t="s">
        <v>371</v>
      </c>
      <c r="B26" s="98" t="s">
        <v>74</v>
      </c>
      <c r="C26" s="99" t="s">
        <v>372</v>
      </c>
      <c r="D26" s="72">
        <v>364059</v>
      </c>
      <c r="E26" s="72">
        <v>180259.4</v>
      </c>
      <c r="F26" s="72">
        <f t="shared" si="1"/>
        <v>183799.6</v>
      </c>
      <c r="G26" s="85"/>
      <c r="H26" s="85"/>
      <c r="I26" s="85"/>
      <c r="J26" s="85"/>
    </row>
    <row r="27" spans="1:10" s="86" customFormat="1" ht="111" customHeight="1">
      <c r="A27" s="84" t="s">
        <v>373</v>
      </c>
      <c r="B27" s="98" t="s">
        <v>74</v>
      </c>
      <c r="C27" s="99" t="s">
        <v>374</v>
      </c>
      <c r="D27" s="72">
        <v>2127</v>
      </c>
      <c r="E27" s="72">
        <v>3717.08</v>
      </c>
      <c r="F27" s="72">
        <f t="shared" si="1"/>
        <v>-1590.08</v>
      </c>
      <c r="G27" s="85"/>
      <c r="H27" s="85"/>
      <c r="I27" s="85"/>
      <c r="J27" s="85"/>
    </row>
    <row r="28" spans="1:10" s="86" customFormat="1" ht="111" customHeight="1">
      <c r="A28" s="84" t="s">
        <v>375</v>
      </c>
      <c r="B28" s="98" t="s">
        <v>74</v>
      </c>
      <c r="C28" s="99" t="s">
        <v>376</v>
      </c>
      <c r="D28" s="72">
        <v>464050</v>
      </c>
      <c r="E28" s="72">
        <v>285022.45</v>
      </c>
      <c r="F28" s="72">
        <f t="shared" si="1"/>
        <v>179027.55</v>
      </c>
      <c r="G28" s="85"/>
      <c r="H28" s="85"/>
      <c r="I28" s="85"/>
      <c r="J28" s="85"/>
    </row>
    <row r="29" spans="1:10" s="86" customFormat="1" ht="111" customHeight="1">
      <c r="A29" s="84" t="s">
        <v>377</v>
      </c>
      <c r="B29" s="98" t="s">
        <v>74</v>
      </c>
      <c r="C29" s="99" t="s">
        <v>378</v>
      </c>
      <c r="D29" s="72">
        <v>20764</v>
      </c>
      <c r="E29" s="72">
        <v>-1522.35</v>
      </c>
      <c r="F29" s="72">
        <f t="shared" si="1"/>
        <v>22286.35</v>
      </c>
      <c r="G29" s="85"/>
      <c r="H29" s="85"/>
      <c r="I29" s="85"/>
      <c r="J29" s="85"/>
    </row>
    <row r="30" spans="1:10" s="86" customFormat="1" ht="33" customHeight="1">
      <c r="A30" s="84" t="s">
        <v>150</v>
      </c>
      <c r="B30" s="98" t="s">
        <v>74</v>
      </c>
      <c r="C30" s="99" t="s">
        <v>151</v>
      </c>
      <c r="D30" s="72">
        <f>D31</f>
        <v>72000</v>
      </c>
      <c r="E30" s="72">
        <f>E31</f>
        <v>8205.84</v>
      </c>
      <c r="F30" s="72">
        <f t="shared" si="1"/>
        <v>63794.16</v>
      </c>
      <c r="G30" s="85"/>
      <c r="H30" s="85"/>
      <c r="I30" s="85"/>
      <c r="J30" s="85"/>
    </row>
    <row r="31" spans="1:10" s="86" customFormat="1" ht="22.5" customHeight="1">
      <c r="A31" s="84" t="s">
        <v>149</v>
      </c>
      <c r="B31" s="98" t="s">
        <v>74</v>
      </c>
      <c r="C31" s="99" t="s">
        <v>152</v>
      </c>
      <c r="D31" s="72">
        <f>D32</f>
        <v>72000</v>
      </c>
      <c r="E31" s="72">
        <f>E32+E33</f>
        <v>8205.84</v>
      </c>
      <c r="F31" s="72">
        <f t="shared" si="1"/>
        <v>63794.16</v>
      </c>
      <c r="G31" s="85"/>
      <c r="H31" s="85"/>
      <c r="I31" s="85"/>
      <c r="J31" s="85"/>
    </row>
    <row r="32" spans="1:10" s="86" customFormat="1" ht="22.5" customHeight="1">
      <c r="A32" s="84" t="s">
        <v>149</v>
      </c>
      <c r="B32" s="98" t="s">
        <v>74</v>
      </c>
      <c r="C32" s="99" t="s">
        <v>243</v>
      </c>
      <c r="D32" s="72">
        <v>72000</v>
      </c>
      <c r="E32" s="72">
        <v>5515.74</v>
      </c>
      <c r="F32" s="72">
        <f t="shared" si="1"/>
        <v>66484.26</v>
      </c>
      <c r="G32" s="85"/>
      <c r="H32" s="85"/>
      <c r="I32" s="85"/>
      <c r="J32" s="85"/>
    </row>
    <row r="33" spans="1:10" s="86" customFormat="1" ht="39.75" customHeight="1">
      <c r="A33" s="84" t="s">
        <v>416</v>
      </c>
      <c r="B33" s="98" t="s">
        <v>74</v>
      </c>
      <c r="C33" s="99" t="s">
        <v>417</v>
      </c>
      <c r="D33" s="72"/>
      <c r="E33" s="72">
        <v>2690.1</v>
      </c>
      <c r="F33" s="72">
        <f>D33-E33</f>
        <v>-2690.1</v>
      </c>
      <c r="G33" s="85"/>
      <c r="H33" s="85"/>
      <c r="I33" s="85"/>
      <c r="J33" s="85"/>
    </row>
    <row r="34" spans="1:10" s="86" customFormat="1" ht="20.25" customHeight="1">
      <c r="A34" s="84" t="s">
        <v>78</v>
      </c>
      <c r="B34" s="98" t="s">
        <v>74</v>
      </c>
      <c r="C34" s="99" t="s">
        <v>117</v>
      </c>
      <c r="D34" s="72">
        <f>D35+D37</f>
        <v>2000</v>
      </c>
      <c r="E34" s="72">
        <f>E35+E37</f>
        <v>1669.5800000000002</v>
      </c>
      <c r="F34" s="72">
        <f t="shared" si="0"/>
        <v>330.41999999999985</v>
      </c>
      <c r="G34" s="85"/>
      <c r="H34" s="85"/>
      <c r="I34" s="85"/>
      <c r="J34" s="85"/>
    </row>
    <row r="35" spans="1:10" s="86" customFormat="1" ht="18" customHeight="1">
      <c r="A35" s="84" t="s">
        <v>79</v>
      </c>
      <c r="B35" s="98" t="s">
        <v>74</v>
      </c>
      <c r="C35" s="99" t="s">
        <v>118</v>
      </c>
      <c r="D35" s="72">
        <v>0</v>
      </c>
      <c r="E35" s="72">
        <v>269.57</v>
      </c>
      <c r="F35" s="72">
        <f t="shared" si="0"/>
        <v>-269.57</v>
      </c>
      <c r="G35" s="85"/>
      <c r="H35" s="85"/>
      <c r="I35" s="85"/>
      <c r="J35" s="85"/>
    </row>
    <row r="36" spans="1:10" s="86" customFormat="1" ht="59.25" customHeight="1">
      <c r="A36" s="84" t="s">
        <v>80</v>
      </c>
      <c r="B36" s="98" t="s">
        <v>74</v>
      </c>
      <c r="C36" s="99" t="s">
        <v>119</v>
      </c>
      <c r="D36" s="72">
        <v>0</v>
      </c>
      <c r="E36" s="72">
        <v>269.57</v>
      </c>
      <c r="F36" s="72">
        <f t="shared" si="0"/>
        <v>-269.57</v>
      </c>
      <c r="G36" s="85"/>
      <c r="H36" s="85"/>
      <c r="I36" s="85"/>
      <c r="J36" s="85"/>
    </row>
    <row r="37" spans="1:10" s="86" customFormat="1" ht="12.75">
      <c r="A37" s="84" t="s">
        <v>81</v>
      </c>
      <c r="B37" s="98" t="s">
        <v>74</v>
      </c>
      <c r="C37" s="99" t="s">
        <v>120</v>
      </c>
      <c r="D37" s="72">
        <f>D38+D40</f>
        <v>2000</v>
      </c>
      <c r="E37" s="72">
        <f>E38+E40</f>
        <v>1400.0100000000002</v>
      </c>
      <c r="F37" s="72">
        <f t="shared" si="0"/>
        <v>599.9899999999998</v>
      </c>
      <c r="G37" s="85"/>
      <c r="H37" s="85"/>
      <c r="I37" s="85"/>
      <c r="J37" s="85"/>
    </row>
    <row r="38" spans="1:10" s="86" customFormat="1" ht="56.25">
      <c r="A38" s="84" t="s">
        <v>82</v>
      </c>
      <c r="B38" s="98" t="s">
        <v>74</v>
      </c>
      <c r="C38" s="99" t="s">
        <v>121</v>
      </c>
      <c r="D38" s="72">
        <v>1000</v>
      </c>
      <c r="E38" s="72">
        <f>E39</f>
        <v>614.82</v>
      </c>
      <c r="F38" s="72">
        <f t="shared" si="0"/>
        <v>385.17999999999995</v>
      </c>
      <c r="G38" s="85"/>
      <c r="H38" s="85"/>
      <c r="I38" s="85"/>
      <c r="J38" s="85"/>
    </row>
    <row r="39" spans="1:10" s="86" customFormat="1" ht="90">
      <c r="A39" s="84" t="s">
        <v>83</v>
      </c>
      <c r="B39" s="98" t="s">
        <v>74</v>
      </c>
      <c r="C39" s="99" t="s">
        <v>122</v>
      </c>
      <c r="D39" s="72">
        <v>1000</v>
      </c>
      <c r="E39" s="72">
        <v>614.82</v>
      </c>
      <c r="F39" s="72">
        <f t="shared" si="0"/>
        <v>385.17999999999995</v>
      </c>
      <c r="G39" s="85"/>
      <c r="H39" s="85"/>
      <c r="I39" s="85"/>
      <c r="J39" s="85"/>
    </row>
    <row r="40" spans="1:10" s="86" customFormat="1" ht="56.25">
      <c r="A40" s="84" t="s">
        <v>84</v>
      </c>
      <c r="B40" s="98" t="s">
        <v>74</v>
      </c>
      <c r="C40" s="99" t="s">
        <v>123</v>
      </c>
      <c r="D40" s="72">
        <f>D41</f>
        <v>1000</v>
      </c>
      <c r="E40" s="72">
        <f>E41</f>
        <v>785.19</v>
      </c>
      <c r="F40" s="72">
        <f t="shared" si="0"/>
        <v>214.80999999999995</v>
      </c>
      <c r="G40" s="85"/>
      <c r="H40" s="85"/>
      <c r="I40" s="85"/>
      <c r="J40" s="85"/>
    </row>
    <row r="41" spans="1:10" s="86" customFormat="1" ht="90.75" customHeight="1">
      <c r="A41" s="84" t="s">
        <v>85</v>
      </c>
      <c r="B41" s="98" t="s">
        <v>74</v>
      </c>
      <c r="C41" s="99" t="s">
        <v>124</v>
      </c>
      <c r="D41" s="72">
        <v>1000</v>
      </c>
      <c r="E41" s="72">
        <v>785.19</v>
      </c>
      <c r="F41" s="72">
        <f t="shared" si="0"/>
        <v>214.80999999999995</v>
      </c>
      <c r="G41" s="85"/>
      <c r="H41" s="85"/>
      <c r="I41" s="85"/>
      <c r="J41" s="85"/>
    </row>
    <row r="42" spans="1:10" s="86" customFormat="1" ht="29.25" customHeight="1">
      <c r="A42" s="84" t="s">
        <v>232</v>
      </c>
      <c r="B42" s="98" t="s">
        <v>74</v>
      </c>
      <c r="C42" s="99" t="s">
        <v>233</v>
      </c>
      <c r="D42" s="72">
        <v>1000</v>
      </c>
      <c r="E42" s="72">
        <v>0</v>
      </c>
      <c r="F42" s="72">
        <f>D42-E42</f>
        <v>1000</v>
      </c>
      <c r="G42" s="85"/>
      <c r="H42" s="85"/>
      <c r="I42" s="85"/>
      <c r="J42" s="85"/>
    </row>
    <row r="43" spans="1:10" s="86" customFormat="1" ht="71.25" customHeight="1">
      <c r="A43" s="84" t="s">
        <v>234</v>
      </c>
      <c r="B43" s="98" t="s">
        <v>74</v>
      </c>
      <c r="C43" s="99" t="s">
        <v>235</v>
      </c>
      <c r="D43" s="72">
        <f>D42</f>
        <v>1000</v>
      </c>
      <c r="E43" s="72">
        <v>0</v>
      </c>
      <c r="F43" s="72">
        <f>D43-E43</f>
        <v>1000</v>
      </c>
      <c r="G43" s="85"/>
      <c r="H43" s="85"/>
      <c r="I43" s="85"/>
      <c r="J43" s="85"/>
    </row>
    <row r="44" spans="1:10" s="86" customFormat="1" ht="90.75" customHeight="1">
      <c r="A44" s="84" t="s">
        <v>236</v>
      </c>
      <c r="B44" s="98" t="s">
        <v>74</v>
      </c>
      <c r="C44" s="99" t="s">
        <v>237</v>
      </c>
      <c r="D44" s="72">
        <f>D43</f>
        <v>1000</v>
      </c>
      <c r="E44" s="72">
        <v>0</v>
      </c>
      <c r="F44" s="72">
        <f>D44-E44</f>
        <v>1000</v>
      </c>
      <c r="G44" s="85"/>
      <c r="H44" s="85"/>
      <c r="I44" s="85"/>
      <c r="J44" s="85"/>
    </row>
    <row r="45" spans="1:10" s="86" customFormat="1" ht="56.25">
      <c r="A45" s="84" t="s">
        <v>86</v>
      </c>
      <c r="B45" s="98" t="s">
        <v>74</v>
      </c>
      <c r="C45" s="99" t="s">
        <v>125</v>
      </c>
      <c r="D45" s="72">
        <f>D46</f>
        <v>6000</v>
      </c>
      <c r="E45" s="72">
        <f>E47+E49</f>
        <v>3860.91</v>
      </c>
      <c r="F45" s="72">
        <f t="shared" si="0"/>
        <v>2139.09</v>
      </c>
      <c r="G45" s="85"/>
      <c r="H45" s="85"/>
      <c r="I45" s="85"/>
      <c r="J45" s="85"/>
    </row>
    <row r="46" spans="1:10" s="86" customFormat="1" ht="112.5">
      <c r="A46" s="84" t="s">
        <v>87</v>
      </c>
      <c r="B46" s="98" t="s">
        <v>74</v>
      </c>
      <c r="C46" s="99" t="s">
        <v>126</v>
      </c>
      <c r="D46" s="72">
        <f>D47+D49</f>
        <v>6000</v>
      </c>
      <c r="E46" s="72">
        <f>E45</f>
        <v>3860.91</v>
      </c>
      <c r="F46" s="72">
        <f t="shared" si="0"/>
        <v>2139.09</v>
      </c>
      <c r="G46" s="85"/>
      <c r="H46" s="85"/>
      <c r="I46" s="85"/>
      <c r="J46" s="85"/>
    </row>
    <row r="47" spans="1:10" s="86" customFormat="1" ht="90">
      <c r="A47" s="84" t="s">
        <v>88</v>
      </c>
      <c r="B47" s="98" t="s">
        <v>74</v>
      </c>
      <c r="C47" s="99" t="s">
        <v>244</v>
      </c>
      <c r="D47" s="72">
        <v>4000</v>
      </c>
      <c r="E47" s="72">
        <f>E48</f>
        <v>3860.91</v>
      </c>
      <c r="F47" s="72">
        <f t="shared" si="0"/>
        <v>139.09000000000015</v>
      </c>
      <c r="G47" s="85"/>
      <c r="H47" s="85"/>
      <c r="I47" s="85"/>
      <c r="J47" s="85"/>
    </row>
    <row r="48" spans="1:10" s="86" customFormat="1" ht="101.25">
      <c r="A48" s="84" t="s">
        <v>89</v>
      </c>
      <c r="B48" s="98" t="s">
        <v>74</v>
      </c>
      <c r="C48" s="99" t="s">
        <v>245</v>
      </c>
      <c r="D48" s="72">
        <f>D47</f>
        <v>4000</v>
      </c>
      <c r="E48" s="72">
        <v>3860.91</v>
      </c>
      <c r="F48" s="72">
        <f t="shared" si="0"/>
        <v>139.09000000000015</v>
      </c>
      <c r="G48" s="85"/>
      <c r="H48" s="85"/>
      <c r="I48" s="85"/>
      <c r="J48" s="85"/>
    </row>
    <row r="49" spans="1:10" s="86" customFormat="1" ht="112.5">
      <c r="A49" s="84" t="s">
        <v>127</v>
      </c>
      <c r="B49" s="98" t="s">
        <v>74</v>
      </c>
      <c r="C49" s="99" t="s">
        <v>128</v>
      </c>
      <c r="D49" s="72">
        <v>2000</v>
      </c>
      <c r="E49" s="72">
        <v>0</v>
      </c>
      <c r="F49" s="72">
        <f t="shared" si="0"/>
        <v>2000</v>
      </c>
      <c r="G49" s="85"/>
      <c r="H49" s="85"/>
      <c r="I49" s="85"/>
      <c r="J49" s="85"/>
    </row>
    <row r="50" spans="1:10" s="86" customFormat="1" ht="78.75">
      <c r="A50" s="84" t="s">
        <v>129</v>
      </c>
      <c r="B50" s="98" t="s">
        <v>74</v>
      </c>
      <c r="C50" s="99" t="s">
        <v>210</v>
      </c>
      <c r="D50" s="72">
        <f>D49</f>
        <v>2000</v>
      </c>
      <c r="E50" s="72">
        <v>0</v>
      </c>
      <c r="F50" s="72">
        <f t="shared" si="0"/>
        <v>2000</v>
      </c>
      <c r="G50" s="85"/>
      <c r="H50" s="85"/>
      <c r="I50" s="85"/>
      <c r="J50" s="85"/>
    </row>
    <row r="51" spans="1:10" s="86" customFormat="1" ht="37.5" customHeight="1">
      <c r="A51" s="84" t="s">
        <v>90</v>
      </c>
      <c r="B51" s="98" t="s">
        <v>74</v>
      </c>
      <c r="C51" s="99" t="s">
        <v>130</v>
      </c>
      <c r="D51" s="72">
        <f>D52</f>
        <v>0</v>
      </c>
      <c r="E51" s="72">
        <v>4200</v>
      </c>
      <c r="F51" s="72">
        <f t="shared" si="0"/>
        <v>-4200</v>
      </c>
      <c r="G51" s="85"/>
      <c r="H51" s="85"/>
      <c r="I51" s="85"/>
      <c r="J51" s="85"/>
    </row>
    <row r="52" spans="1:10" s="86" customFormat="1" ht="75" customHeight="1">
      <c r="A52" s="84" t="s">
        <v>321</v>
      </c>
      <c r="B52" s="98" t="s">
        <v>74</v>
      </c>
      <c r="C52" s="99" t="s">
        <v>131</v>
      </c>
      <c r="D52" s="72">
        <f>D53</f>
        <v>0</v>
      </c>
      <c r="E52" s="72">
        <f>E51</f>
        <v>4200</v>
      </c>
      <c r="F52" s="72">
        <f t="shared" si="0"/>
        <v>-4200</v>
      </c>
      <c r="G52" s="85"/>
      <c r="H52" s="85"/>
      <c r="I52" s="85"/>
      <c r="J52" s="85"/>
    </row>
    <row r="53" spans="1:10" s="86" customFormat="1" ht="46.5" customHeight="1">
      <c r="A53" s="84" t="s">
        <v>91</v>
      </c>
      <c r="B53" s="98" t="s">
        <v>74</v>
      </c>
      <c r="C53" s="99" t="s">
        <v>132</v>
      </c>
      <c r="D53" s="72">
        <v>0</v>
      </c>
      <c r="E53" s="72">
        <f>E51</f>
        <v>4200</v>
      </c>
      <c r="F53" s="72">
        <f t="shared" si="0"/>
        <v>-4200</v>
      </c>
      <c r="G53" s="85"/>
      <c r="H53" s="85"/>
      <c r="I53" s="85"/>
      <c r="J53" s="85"/>
    </row>
    <row r="54" spans="1:10" s="86" customFormat="1" ht="59.25" customHeight="1">
      <c r="A54" s="84" t="s">
        <v>92</v>
      </c>
      <c r="B54" s="98" t="s">
        <v>74</v>
      </c>
      <c r="C54" s="99" t="s">
        <v>322</v>
      </c>
      <c r="D54" s="72">
        <v>0</v>
      </c>
      <c r="E54" s="72">
        <v>0</v>
      </c>
      <c r="F54" s="72">
        <f t="shared" si="0"/>
        <v>0</v>
      </c>
      <c r="G54" s="85"/>
      <c r="H54" s="85"/>
      <c r="I54" s="85"/>
      <c r="J54" s="85"/>
    </row>
    <row r="55" spans="1:10" s="86" customFormat="1" ht="12.75">
      <c r="A55" s="84" t="s">
        <v>93</v>
      </c>
      <c r="B55" s="98" t="s">
        <v>74</v>
      </c>
      <c r="C55" s="99" t="s">
        <v>133</v>
      </c>
      <c r="D55" s="72">
        <v>7000</v>
      </c>
      <c r="E55" s="72">
        <v>0</v>
      </c>
      <c r="F55" s="72">
        <f t="shared" si="0"/>
        <v>7000</v>
      </c>
      <c r="G55" s="85"/>
      <c r="H55" s="85"/>
      <c r="I55" s="85"/>
      <c r="J55" s="85"/>
    </row>
    <row r="56" spans="1:10" s="86" customFormat="1" ht="33.75" hidden="1">
      <c r="A56" s="84" t="s">
        <v>229</v>
      </c>
      <c r="B56" s="98" t="s">
        <v>74</v>
      </c>
      <c r="C56" s="99" t="s">
        <v>230</v>
      </c>
      <c r="D56" s="72"/>
      <c r="E56" s="72">
        <v>32700</v>
      </c>
      <c r="F56" s="72">
        <f>D56-E56</f>
        <v>-32700</v>
      </c>
      <c r="G56" s="85"/>
      <c r="H56" s="85"/>
      <c r="I56" s="85"/>
      <c r="J56" s="85"/>
    </row>
    <row r="57" spans="1:10" s="86" customFormat="1" ht="12.75">
      <c r="A57" s="84" t="s">
        <v>392</v>
      </c>
      <c r="B57" s="98" t="s">
        <v>74</v>
      </c>
      <c r="C57" s="99" t="s">
        <v>393</v>
      </c>
      <c r="D57" s="72">
        <f>D55</f>
        <v>7000</v>
      </c>
      <c r="E57" s="72">
        <f>E55</f>
        <v>0</v>
      </c>
      <c r="F57" s="72">
        <f t="shared" si="0"/>
        <v>7000</v>
      </c>
      <c r="G57" s="85"/>
      <c r="H57" s="85"/>
      <c r="I57" s="85"/>
      <c r="J57" s="85"/>
    </row>
    <row r="58" spans="1:10" s="86" customFormat="1" ht="22.5">
      <c r="A58" s="84" t="s">
        <v>394</v>
      </c>
      <c r="B58" s="98" t="s">
        <v>74</v>
      </c>
      <c r="C58" s="99" t="s">
        <v>395</v>
      </c>
      <c r="D58" s="72">
        <f>D55</f>
        <v>7000</v>
      </c>
      <c r="E58" s="72">
        <f>E55</f>
        <v>0</v>
      </c>
      <c r="F58" s="72">
        <f t="shared" si="0"/>
        <v>7000</v>
      </c>
      <c r="G58" s="85"/>
      <c r="H58" s="85"/>
      <c r="I58" s="85"/>
      <c r="J58" s="85"/>
    </row>
    <row r="59" spans="1:10" s="86" customFormat="1" ht="12.75">
      <c r="A59" s="84" t="s">
        <v>94</v>
      </c>
      <c r="B59" s="98" t="s">
        <v>74</v>
      </c>
      <c r="C59" s="99" t="s">
        <v>134</v>
      </c>
      <c r="D59" s="72">
        <f>D60</f>
        <v>1721809</v>
      </c>
      <c r="E59" s="72">
        <f>E60</f>
        <v>1365536.75</v>
      </c>
      <c r="F59" s="72">
        <f t="shared" si="0"/>
        <v>356272.25</v>
      </c>
      <c r="G59" s="85"/>
      <c r="H59" s="85"/>
      <c r="I59" s="85"/>
      <c r="J59" s="85"/>
    </row>
    <row r="60" spans="1:10" s="86" customFormat="1" ht="45">
      <c r="A60" s="84" t="s">
        <v>95</v>
      </c>
      <c r="B60" s="98" t="s">
        <v>74</v>
      </c>
      <c r="C60" s="99" t="s">
        <v>135</v>
      </c>
      <c r="D60" s="72">
        <f>D61+D66+D69</f>
        <v>1721809</v>
      </c>
      <c r="E60" s="72">
        <f>E61+E66+E69</f>
        <v>1365536.75</v>
      </c>
      <c r="F60" s="72">
        <f t="shared" si="0"/>
        <v>356272.25</v>
      </c>
      <c r="G60" s="85"/>
      <c r="H60" s="85"/>
      <c r="I60" s="85"/>
      <c r="J60" s="85"/>
    </row>
    <row r="61" spans="1:10" s="86" customFormat="1" ht="33.75">
      <c r="A61" s="84" t="s">
        <v>96</v>
      </c>
      <c r="B61" s="98" t="s">
        <v>74</v>
      </c>
      <c r="C61" s="99" t="s">
        <v>136</v>
      </c>
      <c r="D61" s="72">
        <f>D62+D64</f>
        <v>1640680</v>
      </c>
      <c r="E61" s="72">
        <f>E62+E64</f>
        <v>1319000</v>
      </c>
      <c r="F61" s="72">
        <f t="shared" si="0"/>
        <v>321680</v>
      </c>
      <c r="G61" s="85"/>
      <c r="H61" s="85"/>
      <c r="I61" s="85"/>
      <c r="J61" s="85"/>
    </row>
    <row r="62" spans="1:10" s="86" customFormat="1" ht="22.5">
      <c r="A62" s="84" t="s">
        <v>97</v>
      </c>
      <c r="B62" s="98" t="s">
        <v>74</v>
      </c>
      <c r="C62" s="99" t="s">
        <v>137</v>
      </c>
      <c r="D62" s="72">
        <v>438000</v>
      </c>
      <c r="E62" s="72">
        <f>E63</f>
        <v>350400</v>
      </c>
      <c r="F62" s="72">
        <f t="shared" si="0"/>
        <v>87600</v>
      </c>
      <c r="G62" s="85"/>
      <c r="H62" s="85"/>
      <c r="I62" s="85"/>
      <c r="J62" s="85"/>
    </row>
    <row r="63" spans="1:10" s="86" customFormat="1" ht="33.75">
      <c r="A63" s="84" t="s">
        <v>98</v>
      </c>
      <c r="B63" s="98" t="s">
        <v>74</v>
      </c>
      <c r="C63" s="99" t="s">
        <v>138</v>
      </c>
      <c r="D63" s="72">
        <f>D62</f>
        <v>438000</v>
      </c>
      <c r="E63" s="72">
        <v>350400</v>
      </c>
      <c r="F63" s="72">
        <f t="shared" si="0"/>
        <v>87600</v>
      </c>
      <c r="G63" s="85"/>
      <c r="H63" s="85"/>
      <c r="I63" s="85"/>
      <c r="J63" s="85"/>
    </row>
    <row r="64" spans="1:10" s="86" customFormat="1" ht="33.75">
      <c r="A64" s="84" t="s">
        <v>99</v>
      </c>
      <c r="B64" s="98" t="s">
        <v>74</v>
      </c>
      <c r="C64" s="99" t="s">
        <v>139</v>
      </c>
      <c r="D64" s="72">
        <v>1202680</v>
      </c>
      <c r="E64" s="72">
        <f>E65</f>
        <v>968600</v>
      </c>
      <c r="F64" s="72">
        <f t="shared" si="0"/>
        <v>234080</v>
      </c>
      <c r="G64" s="85"/>
      <c r="H64" s="85"/>
      <c r="I64" s="85"/>
      <c r="J64" s="85"/>
    </row>
    <row r="65" spans="1:10" s="86" customFormat="1" ht="33.75">
      <c r="A65" s="84" t="s">
        <v>100</v>
      </c>
      <c r="B65" s="98" t="s">
        <v>74</v>
      </c>
      <c r="C65" s="99" t="s">
        <v>140</v>
      </c>
      <c r="D65" s="72">
        <f>D64</f>
        <v>1202680</v>
      </c>
      <c r="E65" s="72">
        <v>968600</v>
      </c>
      <c r="F65" s="72">
        <f t="shared" si="0"/>
        <v>234080</v>
      </c>
      <c r="G65" s="85"/>
      <c r="H65" s="85"/>
      <c r="I65" s="85"/>
      <c r="J65" s="85"/>
    </row>
    <row r="66" spans="1:10" s="86" customFormat="1" ht="0.75" customHeight="1">
      <c r="A66" s="84" t="s">
        <v>101</v>
      </c>
      <c r="B66" s="98" t="s">
        <v>74</v>
      </c>
      <c r="C66" s="99" t="s">
        <v>141</v>
      </c>
      <c r="D66" s="72">
        <v>0</v>
      </c>
      <c r="E66" s="72">
        <v>0</v>
      </c>
      <c r="F66" s="72">
        <f t="shared" si="0"/>
        <v>0</v>
      </c>
      <c r="G66" s="85"/>
      <c r="H66" s="85"/>
      <c r="I66" s="85"/>
      <c r="J66" s="85"/>
    </row>
    <row r="67" spans="1:10" s="86" customFormat="1" ht="23.25" customHeight="1" hidden="1">
      <c r="A67" s="84" t="s">
        <v>102</v>
      </c>
      <c r="B67" s="98" t="s">
        <v>74</v>
      </c>
      <c r="C67" s="99" t="s">
        <v>142</v>
      </c>
      <c r="D67" s="72">
        <f>D66</f>
        <v>0</v>
      </c>
      <c r="E67" s="72">
        <f>E66</f>
        <v>0</v>
      </c>
      <c r="F67" s="72">
        <f t="shared" si="0"/>
        <v>0</v>
      </c>
      <c r="G67" s="85"/>
      <c r="H67" s="85"/>
      <c r="I67" s="85"/>
      <c r="J67" s="85"/>
    </row>
    <row r="68" spans="1:10" s="86" customFormat="1" ht="25.5" customHeight="1" hidden="1">
      <c r="A68" s="84" t="s">
        <v>103</v>
      </c>
      <c r="B68" s="98" t="s">
        <v>74</v>
      </c>
      <c r="C68" s="99" t="s">
        <v>143</v>
      </c>
      <c r="D68" s="72">
        <f>D66</f>
        <v>0</v>
      </c>
      <c r="E68" s="72">
        <f>E66</f>
        <v>0</v>
      </c>
      <c r="F68" s="72">
        <f t="shared" si="0"/>
        <v>0</v>
      </c>
      <c r="G68" s="85"/>
      <c r="H68" s="85"/>
      <c r="I68" s="85"/>
      <c r="J68" s="85"/>
    </row>
    <row r="69" spans="1:10" s="86" customFormat="1" ht="33.75">
      <c r="A69" s="84" t="s">
        <v>104</v>
      </c>
      <c r="B69" s="98" t="s">
        <v>74</v>
      </c>
      <c r="C69" s="99" t="s">
        <v>144</v>
      </c>
      <c r="D69" s="72">
        <f>D70+D72</f>
        <v>81129</v>
      </c>
      <c r="E69" s="72">
        <f>E70+E72</f>
        <v>46536.75</v>
      </c>
      <c r="F69" s="72">
        <f t="shared" si="0"/>
        <v>34592.25</v>
      </c>
      <c r="G69" s="85"/>
      <c r="H69" s="85"/>
      <c r="I69" s="85"/>
      <c r="J69" s="85"/>
    </row>
    <row r="70" spans="1:10" s="86" customFormat="1" ht="56.25">
      <c r="A70" s="84" t="s">
        <v>105</v>
      </c>
      <c r="B70" s="98" t="s">
        <v>74</v>
      </c>
      <c r="C70" s="99" t="s">
        <v>145</v>
      </c>
      <c r="D70" s="72">
        <v>52509</v>
      </c>
      <c r="E70" s="72">
        <v>39381.75</v>
      </c>
      <c r="F70" s="72">
        <f t="shared" si="0"/>
        <v>13127.25</v>
      </c>
      <c r="G70" s="85"/>
      <c r="H70" s="85"/>
      <c r="I70" s="85"/>
      <c r="J70" s="85"/>
    </row>
    <row r="71" spans="1:10" s="86" customFormat="1" ht="56.25">
      <c r="A71" s="84" t="s">
        <v>106</v>
      </c>
      <c r="B71" s="98" t="s">
        <v>74</v>
      </c>
      <c r="C71" s="99" t="s">
        <v>146</v>
      </c>
      <c r="D71" s="72">
        <f>D70</f>
        <v>52509</v>
      </c>
      <c r="E71" s="72">
        <f>E70</f>
        <v>39381.75</v>
      </c>
      <c r="F71" s="72">
        <f t="shared" si="0"/>
        <v>13127.25</v>
      </c>
      <c r="G71" s="85"/>
      <c r="H71" s="85"/>
      <c r="I71" s="85"/>
      <c r="J71" s="85"/>
    </row>
    <row r="72" spans="1:10" s="86" customFormat="1" ht="45">
      <c r="A72" s="84" t="s">
        <v>107</v>
      </c>
      <c r="B72" s="98" t="s">
        <v>74</v>
      </c>
      <c r="C72" s="99" t="s">
        <v>147</v>
      </c>
      <c r="D72" s="72">
        <v>28620</v>
      </c>
      <c r="E72" s="72">
        <v>7155</v>
      </c>
      <c r="F72" s="72">
        <f t="shared" si="0"/>
        <v>21465</v>
      </c>
      <c r="G72" s="85"/>
      <c r="H72" s="85"/>
      <c r="I72" s="85"/>
      <c r="J72" s="85"/>
    </row>
    <row r="73" spans="1:10" s="86" customFormat="1" ht="45" customHeight="1">
      <c r="A73" s="84" t="s">
        <v>108</v>
      </c>
      <c r="B73" s="98" t="s">
        <v>74</v>
      </c>
      <c r="C73" s="99" t="s">
        <v>148</v>
      </c>
      <c r="D73" s="72">
        <f>D72</f>
        <v>28620</v>
      </c>
      <c r="E73" s="72">
        <f>E72</f>
        <v>7155</v>
      </c>
      <c r="F73" s="72">
        <f>D73-E73</f>
        <v>21465</v>
      </c>
      <c r="G73" s="85"/>
      <c r="H73" s="85"/>
      <c r="I73" s="85"/>
      <c r="J73" s="85"/>
    </row>
    <row r="74" spans="1:10" s="86" customFormat="1" ht="0.75" customHeight="1">
      <c r="A74" s="84" t="s">
        <v>220</v>
      </c>
      <c r="B74" s="98" t="s">
        <v>74</v>
      </c>
      <c r="C74" s="99" t="s">
        <v>221</v>
      </c>
      <c r="D74" s="72">
        <v>32700</v>
      </c>
      <c r="E74" s="72">
        <v>32700</v>
      </c>
      <c r="F74" s="72">
        <f>D74-E74</f>
        <v>0</v>
      </c>
      <c r="G74" s="85"/>
      <c r="H74" s="85"/>
      <c r="I74" s="85"/>
      <c r="J74" s="85"/>
    </row>
    <row r="75" spans="1:10" s="86" customFormat="1" ht="56.25" hidden="1">
      <c r="A75" s="84" t="s">
        <v>222</v>
      </c>
      <c r="B75" s="98" t="s">
        <v>74</v>
      </c>
      <c r="C75" s="99" t="s">
        <v>223</v>
      </c>
      <c r="D75" s="72">
        <v>32700</v>
      </c>
      <c r="E75" s="72">
        <f>E74</f>
        <v>32700</v>
      </c>
      <c r="F75" s="72">
        <f>D75-E75</f>
        <v>0</v>
      </c>
      <c r="G75" s="85"/>
      <c r="H75" s="85"/>
      <c r="I75" s="85"/>
      <c r="J75" s="85"/>
    </row>
    <row r="76" spans="1:10" s="86" customFormat="1" ht="67.5" hidden="1">
      <c r="A76" s="84" t="s">
        <v>224</v>
      </c>
      <c r="B76" s="98" t="s">
        <v>74</v>
      </c>
      <c r="C76" s="99" t="s">
        <v>225</v>
      </c>
      <c r="D76" s="72">
        <v>32700</v>
      </c>
      <c r="E76" s="72">
        <f>E74</f>
        <v>32700</v>
      </c>
      <c r="F76" s="72">
        <f t="shared" si="0"/>
        <v>0</v>
      </c>
      <c r="G76" s="85"/>
      <c r="H76" s="85"/>
      <c r="I76" s="85"/>
      <c r="J76" s="85"/>
    </row>
    <row r="77" spans="3:8" s="24" customFormat="1" ht="12.75">
      <c r="C77" s="101"/>
      <c r="D77" s="39"/>
      <c r="E77" s="39"/>
      <c r="F77" s="39"/>
      <c r="H77" s="39"/>
    </row>
    <row r="78" ht="12.75">
      <c r="C78" s="24"/>
    </row>
  </sheetData>
  <sheetProtection/>
  <mergeCells count="7">
    <mergeCell ref="B4:C4"/>
    <mergeCell ref="A10:F10"/>
    <mergeCell ref="A12:A14"/>
    <mergeCell ref="B12:B14"/>
    <mergeCell ref="D12:D14"/>
    <mergeCell ref="E12:E14"/>
    <mergeCell ref="F12:F14"/>
  </mergeCells>
  <printOptions/>
  <pageMargins left="0.3937007874015748" right="0.3937007874015748" top="0.3937007874015748" bottom="0.3937007874015748" header="0.5118110236220472" footer="0.5118110236220472"/>
  <pageSetup fitToHeight="0" fitToWidth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H168"/>
  <sheetViews>
    <sheetView showGridLines="0" zoomScale="115" zoomScaleNormal="115" zoomScaleSheetLayoutView="100" zoomScalePageLayoutView="0" workbookViewId="0" topLeftCell="A1">
      <selection activeCell="A14" sqref="A14"/>
    </sheetView>
  </sheetViews>
  <sheetFormatPr defaultColWidth="9.00390625" defaultRowHeight="12.75"/>
  <cols>
    <col min="1" max="1" width="30.00390625" style="0" customWidth="1"/>
    <col min="2" max="2" width="4.625" style="0" customWidth="1"/>
    <col min="3" max="3" width="24.375" style="0" customWidth="1"/>
    <col min="4" max="4" width="11.625" style="0" customWidth="1"/>
    <col min="5" max="5" width="12.25390625" style="0" customWidth="1"/>
    <col min="6" max="6" width="11.875" style="0" customWidth="1"/>
    <col min="7" max="8" width="0.74609375" style="0" customWidth="1"/>
  </cols>
  <sheetData>
    <row r="1" spans="1:8" ht="15">
      <c r="A1" s="109" t="s">
        <v>28</v>
      </c>
      <c r="B1" s="109"/>
      <c r="C1" s="109"/>
      <c r="D1" s="109"/>
      <c r="E1" s="109"/>
      <c r="F1" s="38" t="s">
        <v>22</v>
      </c>
      <c r="G1" s="40"/>
      <c r="H1" s="40"/>
    </row>
    <row r="2" spans="1:8" ht="15">
      <c r="A2" s="40"/>
      <c r="B2" s="40"/>
      <c r="C2" s="40"/>
      <c r="D2" s="40"/>
      <c r="E2" s="40"/>
      <c r="F2" s="40"/>
      <c r="G2" s="40"/>
      <c r="H2" s="40"/>
    </row>
    <row r="3" spans="1:8" ht="12.75" customHeight="1">
      <c r="A3" s="50"/>
      <c r="B3" s="47" t="s">
        <v>8</v>
      </c>
      <c r="C3" s="48" t="s">
        <v>7</v>
      </c>
      <c r="D3" s="48" t="s">
        <v>20</v>
      </c>
      <c r="E3" s="49"/>
      <c r="F3" s="118" t="s">
        <v>13</v>
      </c>
      <c r="G3" s="40"/>
      <c r="H3" s="40"/>
    </row>
    <row r="4" spans="1:8" ht="12.75" customHeight="1">
      <c r="A4" s="73" t="s">
        <v>5</v>
      </c>
      <c r="B4" s="4" t="s">
        <v>9</v>
      </c>
      <c r="C4" s="43" t="s">
        <v>37</v>
      </c>
      <c r="D4" s="43" t="s">
        <v>21</v>
      </c>
      <c r="E4" s="42" t="s">
        <v>15</v>
      </c>
      <c r="F4" s="119"/>
      <c r="G4" s="40"/>
      <c r="H4" s="40"/>
    </row>
    <row r="5" spans="1:8" ht="11.25" customHeight="1">
      <c r="A5" s="51"/>
      <c r="B5" s="4" t="s">
        <v>10</v>
      </c>
      <c r="C5" s="41" t="s">
        <v>38</v>
      </c>
      <c r="D5" s="41" t="s">
        <v>3</v>
      </c>
      <c r="E5" s="44"/>
      <c r="F5" s="120"/>
      <c r="G5" s="40"/>
      <c r="H5" s="40"/>
    </row>
    <row r="6" spans="1:8" ht="13.5" thickBot="1">
      <c r="A6" s="52">
        <v>1</v>
      </c>
      <c r="B6" s="6">
        <v>2</v>
      </c>
      <c r="C6" s="45">
        <v>3</v>
      </c>
      <c r="D6" s="46" t="s">
        <v>1</v>
      </c>
      <c r="E6" s="46" t="s">
        <v>2</v>
      </c>
      <c r="F6" s="46" t="s">
        <v>6</v>
      </c>
      <c r="G6" s="53"/>
      <c r="H6" s="30"/>
    </row>
    <row r="7" spans="1:6" s="39" customFormat="1" ht="12.75">
      <c r="A7" s="81" t="s">
        <v>44</v>
      </c>
      <c r="B7" s="82">
        <v>200</v>
      </c>
      <c r="C7" s="94" t="s">
        <v>153</v>
      </c>
      <c r="D7" s="83">
        <f>D8+D68+D83+D97+D116+D164+D79</f>
        <v>2910174.29</v>
      </c>
      <c r="E7" s="83">
        <f>E8+E68+E83+E97+E116+E164</f>
        <v>1623642.0100000002</v>
      </c>
      <c r="F7" s="83">
        <f aca="true" t="shared" si="0" ref="F7:F27">D7-E7</f>
        <v>1286532.2799999998</v>
      </c>
    </row>
    <row r="8" spans="1:6" s="85" customFormat="1" ht="22.5">
      <c r="A8" s="87" t="s">
        <v>53</v>
      </c>
      <c r="B8" s="95" t="s">
        <v>51</v>
      </c>
      <c r="C8" s="94" t="s">
        <v>154</v>
      </c>
      <c r="D8" s="88">
        <f>D9+D14+D17+D62+D65+D59</f>
        <v>925545.29</v>
      </c>
      <c r="E8" s="88">
        <f>E9+E14+E17+E65+E59</f>
        <v>778148.54</v>
      </c>
      <c r="F8" s="88">
        <f t="shared" si="0"/>
        <v>147396.75</v>
      </c>
    </row>
    <row r="9" spans="1:6" s="85" customFormat="1" ht="22.5">
      <c r="A9" s="87" t="s">
        <v>248</v>
      </c>
      <c r="B9" s="95" t="s">
        <v>51</v>
      </c>
      <c r="C9" s="94" t="s">
        <v>249</v>
      </c>
      <c r="D9" s="88">
        <f>D10</f>
        <v>239870</v>
      </c>
      <c r="E9" s="88">
        <f>E10</f>
        <v>207757.12</v>
      </c>
      <c r="F9" s="88">
        <f t="shared" si="0"/>
        <v>32112.880000000005</v>
      </c>
    </row>
    <row r="10" spans="1:6" s="85" customFormat="1" ht="12.75">
      <c r="A10" s="87" t="s">
        <v>54</v>
      </c>
      <c r="B10" s="95" t="s">
        <v>51</v>
      </c>
      <c r="C10" s="94" t="s">
        <v>250</v>
      </c>
      <c r="D10" s="88">
        <f>D11</f>
        <v>239870</v>
      </c>
      <c r="E10" s="88">
        <f>E11</f>
        <v>207757.12</v>
      </c>
      <c r="F10" s="88">
        <f t="shared" si="0"/>
        <v>32112.880000000005</v>
      </c>
    </row>
    <row r="11" spans="1:6" s="85" customFormat="1" ht="22.5">
      <c r="A11" s="87" t="s">
        <v>55</v>
      </c>
      <c r="B11" s="95" t="s">
        <v>51</v>
      </c>
      <c r="C11" s="94" t="s">
        <v>251</v>
      </c>
      <c r="D11" s="88">
        <f>D12+D13</f>
        <v>239870</v>
      </c>
      <c r="E11" s="88">
        <f>E12+E13</f>
        <v>207757.12</v>
      </c>
      <c r="F11" s="88">
        <f t="shared" si="0"/>
        <v>32112.880000000005</v>
      </c>
    </row>
    <row r="12" spans="1:6" s="85" customFormat="1" ht="12.75">
      <c r="A12" s="87" t="s">
        <v>56</v>
      </c>
      <c r="B12" s="95" t="s">
        <v>51</v>
      </c>
      <c r="C12" s="94" t="s">
        <v>252</v>
      </c>
      <c r="D12" s="88">
        <v>188870</v>
      </c>
      <c r="E12" s="88">
        <v>157507.45</v>
      </c>
      <c r="F12" s="88">
        <f t="shared" si="0"/>
        <v>31362.54999999999</v>
      </c>
    </row>
    <row r="13" spans="1:6" s="85" customFormat="1" ht="22.5">
      <c r="A13" s="87" t="s">
        <v>57</v>
      </c>
      <c r="B13" s="95" t="s">
        <v>51</v>
      </c>
      <c r="C13" s="94" t="s">
        <v>253</v>
      </c>
      <c r="D13" s="88">
        <v>51000</v>
      </c>
      <c r="E13" s="88">
        <v>50249.67</v>
      </c>
      <c r="F13" s="88">
        <f t="shared" si="0"/>
        <v>750.3300000000017</v>
      </c>
    </row>
    <row r="14" spans="1:6" s="85" customFormat="1" ht="22.5">
      <c r="A14" s="87" t="s">
        <v>324</v>
      </c>
      <c r="B14" s="95" t="s">
        <v>51</v>
      </c>
      <c r="C14" s="94" t="s">
        <v>325</v>
      </c>
      <c r="D14" s="88">
        <v>20000</v>
      </c>
      <c r="E14" s="88">
        <v>0</v>
      </c>
      <c r="F14" s="88">
        <f>D14-E14</f>
        <v>20000</v>
      </c>
    </row>
    <row r="15" spans="1:6" s="85" customFormat="1" ht="12.75">
      <c r="A15" s="87" t="s">
        <v>54</v>
      </c>
      <c r="B15" s="95" t="s">
        <v>51</v>
      </c>
      <c r="C15" s="94" t="s">
        <v>326</v>
      </c>
      <c r="D15" s="88">
        <f>D14</f>
        <v>20000</v>
      </c>
      <c r="E15" s="88">
        <f>E14</f>
        <v>0</v>
      </c>
      <c r="F15" s="88">
        <f>D15-E15</f>
        <v>20000</v>
      </c>
    </row>
    <row r="16" spans="1:6" s="85" customFormat="1" ht="22.5">
      <c r="A16" s="87" t="s">
        <v>254</v>
      </c>
      <c r="B16" s="95" t="s">
        <v>51</v>
      </c>
      <c r="C16" s="94" t="s">
        <v>327</v>
      </c>
      <c r="D16" s="88">
        <f>D15</f>
        <v>20000</v>
      </c>
      <c r="E16" s="88">
        <f>E15</f>
        <v>0</v>
      </c>
      <c r="F16" s="88">
        <f>D16-E16</f>
        <v>20000</v>
      </c>
    </row>
    <row r="17" spans="1:6" s="85" customFormat="1" ht="22.5">
      <c r="A17" s="87" t="s">
        <v>255</v>
      </c>
      <c r="B17" s="95" t="s">
        <v>51</v>
      </c>
      <c r="C17" s="94" t="s">
        <v>256</v>
      </c>
      <c r="D17" s="88">
        <f>D18+D23+D55+D57</f>
        <v>639865.29</v>
      </c>
      <c r="E17" s="88">
        <f>E18+E23+E55+E57+E32</f>
        <v>545581.42</v>
      </c>
      <c r="F17" s="88">
        <f t="shared" si="0"/>
        <v>94283.87</v>
      </c>
    </row>
    <row r="18" spans="1:6" s="85" customFormat="1" ht="12.75">
      <c r="A18" s="87" t="s">
        <v>54</v>
      </c>
      <c r="B18" s="95" t="s">
        <v>51</v>
      </c>
      <c r="C18" s="94" t="s">
        <v>257</v>
      </c>
      <c r="D18" s="88">
        <f>D19</f>
        <v>533765.29</v>
      </c>
      <c r="E18" s="88">
        <f>E19</f>
        <v>458432.88</v>
      </c>
      <c r="F18" s="88">
        <f t="shared" si="0"/>
        <v>75332.41000000003</v>
      </c>
    </row>
    <row r="19" spans="1:6" s="85" customFormat="1" ht="22.5">
      <c r="A19" s="87" t="s">
        <v>55</v>
      </c>
      <c r="B19" s="95" t="s">
        <v>51</v>
      </c>
      <c r="C19" s="94" t="s">
        <v>258</v>
      </c>
      <c r="D19" s="88">
        <f>D20+D21+D22</f>
        <v>533765.29</v>
      </c>
      <c r="E19" s="88">
        <f>E20+E21+E22</f>
        <v>458432.88</v>
      </c>
      <c r="F19" s="88">
        <f t="shared" si="0"/>
        <v>75332.41000000003</v>
      </c>
    </row>
    <row r="20" spans="1:6" s="85" customFormat="1" ht="12" customHeight="1">
      <c r="A20" s="87" t="s">
        <v>56</v>
      </c>
      <c r="B20" s="95" t="s">
        <v>51</v>
      </c>
      <c r="C20" s="94" t="s">
        <v>259</v>
      </c>
      <c r="D20" s="88">
        <v>418765.29</v>
      </c>
      <c r="E20" s="88">
        <v>344089.99</v>
      </c>
      <c r="F20" s="88">
        <f t="shared" si="0"/>
        <v>74675.29999999999</v>
      </c>
    </row>
    <row r="21" spans="1:6" s="85" customFormat="1" ht="12.75" hidden="1">
      <c r="A21" s="87" t="s">
        <v>58</v>
      </c>
      <c r="B21" s="95" t="s">
        <v>51</v>
      </c>
      <c r="C21" s="94" t="s">
        <v>260</v>
      </c>
      <c r="D21" s="88">
        <v>0</v>
      </c>
      <c r="E21" s="88">
        <v>0</v>
      </c>
      <c r="F21" s="88">
        <f t="shared" si="0"/>
        <v>0</v>
      </c>
    </row>
    <row r="22" spans="1:6" s="85" customFormat="1" ht="22.5">
      <c r="A22" s="87" t="s">
        <v>57</v>
      </c>
      <c r="B22" s="95" t="s">
        <v>51</v>
      </c>
      <c r="C22" s="94" t="s">
        <v>261</v>
      </c>
      <c r="D22" s="88">
        <v>115000</v>
      </c>
      <c r="E22" s="88">
        <v>114342.89</v>
      </c>
      <c r="F22" s="88">
        <f t="shared" si="0"/>
        <v>657.1100000000006</v>
      </c>
    </row>
    <row r="23" spans="1:6" s="85" customFormat="1" ht="22.5">
      <c r="A23" s="87" t="s">
        <v>310</v>
      </c>
      <c r="B23" s="95" t="s">
        <v>51</v>
      </c>
      <c r="C23" s="94" t="s">
        <v>309</v>
      </c>
      <c r="D23" s="88">
        <f>D24+D31+D32</f>
        <v>99932</v>
      </c>
      <c r="E23" s="88">
        <f>E24+E31</f>
        <v>69785.73999999999</v>
      </c>
      <c r="F23" s="88">
        <f>D23-E23</f>
        <v>30146.26000000001</v>
      </c>
    </row>
    <row r="24" spans="1:6" s="85" customFormat="1" ht="12.75">
      <c r="A24" s="87" t="s">
        <v>59</v>
      </c>
      <c r="B24" s="95" t="s">
        <v>51</v>
      </c>
      <c r="C24" s="94" t="s">
        <v>262</v>
      </c>
      <c r="D24" s="88">
        <f>D25+D27+D29+D30</f>
        <v>75932</v>
      </c>
      <c r="E24" s="88">
        <f>E25+E27+E29+E30</f>
        <v>65785.73999999999</v>
      </c>
      <c r="F24" s="88">
        <f t="shared" si="0"/>
        <v>10146.26000000001</v>
      </c>
    </row>
    <row r="25" spans="1:6" s="85" customFormat="1" ht="12.75">
      <c r="A25" s="87" t="s">
        <v>60</v>
      </c>
      <c r="B25" s="95" t="s">
        <v>51</v>
      </c>
      <c r="C25" s="94" t="s">
        <v>263</v>
      </c>
      <c r="D25" s="88">
        <v>15000</v>
      </c>
      <c r="E25" s="88">
        <v>12987.46</v>
      </c>
      <c r="F25" s="88">
        <f t="shared" si="0"/>
        <v>2012.5400000000009</v>
      </c>
    </row>
    <row r="26" spans="1:6" s="85" customFormat="1" ht="12.75" hidden="1">
      <c r="A26" s="87" t="s">
        <v>61</v>
      </c>
      <c r="B26" s="95" t="s">
        <v>51</v>
      </c>
      <c r="C26" s="94" t="s">
        <v>155</v>
      </c>
      <c r="D26" s="88">
        <v>264</v>
      </c>
      <c r="E26" s="88">
        <v>264</v>
      </c>
      <c r="F26" s="88">
        <f t="shared" si="0"/>
        <v>0</v>
      </c>
    </row>
    <row r="27" spans="1:6" s="85" customFormat="1" ht="12.75">
      <c r="A27" s="87" t="s">
        <v>62</v>
      </c>
      <c r="B27" s="95" t="s">
        <v>51</v>
      </c>
      <c r="C27" s="94" t="s">
        <v>264</v>
      </c>
      <c r="D27" s="88">
        <v>20000</v>
      </c>
      <c r="E27" s="88">
        <v>19365.71</v>
      </c>
      <c r="F27" s="88">
        <f t="shared" si="0"/>
        <v>634.2900000000009</v>
      </c>
    </row>
    <row r="28" spans="1:6" s="85" customFormat="1" ht="22.5" hidden="1">
      <c r="A28" s="87" t="s">
        <v>63</v>
      </c>
      <c r="B28" s="95" t="s">
        <v>51</v>
      </c>
      <c r="C28" s="94" t="s">
        <v>156</v>
      </c>
      <c r="D28" s="88">
        <v>7800</v>
      </c>
      <c r="E28" s="88">
        <v>0</v>
      </c>
      <c r="F28" s="88">
        <v>7800</v>
      </c>
    </row>
    <row r="29" spans="1:6" s="85" customFormat="1" ht="22.5">
      <c r="A29" s="87" t="s">
        <v>211</v>
      </c>
      <c r="B29" s="95" t="s">
        <v>51</v>
      </c>
      <c r="C29" s="94" t="s">
        <v>265</v>
      </c>
      <c r="D29" s="88">
        <v>8866.75</v>
      </c>
      <c r="E29" s="88">
        <v>2882.32</v>
      </c>
      <c r="F29" s="88">
        <f>D29-E29</f>
        <v>5984.43</v>
      </c>
    </row>
    <row r="30" spans="1:6" s="85" customFormat="1" ht="16.5" customHeight="1">
      <c r="A30" s="87" t="s">
        <v>64</v>
      </c>
      <c r="B30" s="95" t="s">
        <v>51</v>
      </c>
      <c r="C30" s="94" t="s">
        <v>266</v>
      </c>
      <c r="D30" s="88">
        <v>32065.25</v>
      </c>
      <c r="E30" s="88">
        <v>30550.25</v>
      </c>
      <c r="F30" s="88">
        <f aca="true" t="shared" si="1" ref="F30:F43">D30-E30</f>
        <v>1515</v>
      </c>
    </row>
    <row r="31" spans="1:6" s="85" customFormat="1" ht="21" customHeight="1">
      <c r="A31" s="87" t="s">
        <v>65</v>
      </c>
      <c r="B31" s="95" t="s">
        <v>51</v>
      </c>
      <c r="C31" s="94" t="s">
        <v>323</v>
      </c>
      <c r="D31" s="88">
        <v>4000</v>
      </c>
      <c r="E31" s="88">
        <v>4000</v>
      </c>
      <c r="F31" s="88">
        <f t="shared" si="1"/>
        <v>0</v>
      </c>
    </row>
    <row r="32" spans="1:6" s="85" customFormat="1" ht="22.5">
      <c r="A32" s="87" t="s">
        <v>66</v>
      </c>
      <c r="B32" s="95" t="s">
        <v>51</v>
      </c>
      <c r="C32" s="94" t="s">
        <v>267</v>
      </c>
      <c r="D32" s="88">
        <f>D33+D34</f>
        <v>20000</v>
      </c>
      <c r="E32" s="88">
        <f>E34</f>
        <v>12942.8</v>
      </c>
      <c r="F32" s="88">
        <f t="shared" si="1"/>
        <v>7057.200000000001</v>
      </c>
    </row>
    <row r="33" spans="1:6" s="85" customFormat="1" ht="22.5" hidden="1">
      <c r="A33" s="87" t="s">
        <v>218</v>
      </c>
      <c r="B33" s="95" t="s">
        <v>51</v>
      </c>
      <c r="C33" s="94" t="s">
        <v>336</v>
      </c>
      <c r="D33" s="88">
        <v>0</v>
      </c>
      <c r="E33" s="88"/>
      <c r="F33" s="88"/>
    </row>
    <row r="34" spans="1:6" s="85" customFormat="1" ht="20.25" customHeight="1">
      <c r="A34" s="87" t="s">
        <v>67</v>
      </c>
      <c r="B34" s="95" t="s">
        <v>51</v>
      </c>
      <c r="C34" s="94" t="s">
        <v>268</v>
      </c>
      <c r="D34" s="88">
        <v>20000</v>
      </c>
      <c r="E34" s="88">
        <v>12942.8</v>
      </c>
      <c r="F34" s="88">
        <f t="shared" si="1"/>
        <v>7057.200000000001</v>
      </c>
    </row>
    <row r="35" spans="1:6" s="85" customFormat="1" ht="22.5" hidden="1">
      <c r="A35" s="87" t="s">
        <v>170</v>
      </c>
      <c r="B35" s="95" t="s">
        <v>51</v>
      </c>
      <c r="C35" s="94" t="s">
        <v>171</v>
      </c>
      <c r="D35" s="88">
        <f>D36</f>
        <v>134097.89</v>
      </c>
      <c r="E35" s="88">
        <f>E36</f>
        <v>134097.89</v>
      </c>
      <c r="F35" s="88">
        <f t="shared" si="1"/>
        <v>0</v>
      </c>
    </row>
    <row r="36" spans="1:6" s="85" customFormat="1" ht="12.75" hidden="1">
      <c r="A36" s="87" t="s">
        <v>54</v>
      </c>
      <c r="B36" s="95" t="s">
        <v>51</v>
      </c>
      <c r="C36" s="94" t="s">
        <v>172</v>
      </c>
      <c r="D36" s="88">
        <f>D37</f>
        <v>134097.89</v>
      </c>
      <c r="E36" s="88">
        <f>E37</f>
        <v>134097.89</v>
      </c>
      <c r="F36" s="88">
        <f t="shared" si="1"/>
        <v>0</v>
      </c>
    </row>
    <row r="37" spans="1:6" s="85" customFormat="1" ht="22.5" hidden="1">
      <c r="A37" s="87" t="s">
        <v>55</v>
      </c>
      <c r="B37" s="95" t="s">
        <v>51</v>
      </c>
      <c r="C37" s="94" t="s">
        <v>173</v>
      </c>
      <c r="D37" s="88">
        <f>D38+D39</f>
        <v>134097.89</v>
      </c>
      <c r="E37" s="88">
        <f>E38+E39</f>
        <v>134097.89</v>
      </c>
      <c r="F37" s="88">
        <f t="shared" si="1"/>
        <v>0</v>
      </c>
    </row>
    <row r="38" spans="1:6" s="85" customFormat="1" ht="12.75" hidden="1">
      <c r="A38" s="87" t="s">
        <v>56</v>
      </c>
      <c r="B38" s="95" t="s">
        <v>51</v>
      </c>
      <c r="C38" s="94" t="s">
        <v>174</v>
      </c>
      <c r="D38" s="88">
        <v>106875.89</v>
      </c>
      <c r="E38" s="88">
        <v>106875.89</v>
      </c>
      <c r="F38" s="88">
        <f t="shared" si="1"/>
        <v>0</v>
      </c>
    </row>
    <row r="39" spans="1:6" s="85" customFormat="1" ht="22.5" hidden="1">
      <c r="A39" s="87" t="s">
        <v>57</v>
      </c>
      <c r="B39" s="95" t="s">
        <v>51</v>
      </c>
      <c r="C39" s="94" t="s">
        <v>175</v>
      </c>
      <c r="D39" s="88">
        <v>27222</v>
      </c>
      <c r="E39" s="88">
        <v>27222</v>
      </c>
      <c r="F39" s="88">
        <f t="shared" si="1"/>
        <v>0</v>
      </c>
    </row>
    <row r="40" spans="1:6" s="85" customFormat="1" ht="22.5" hidden="1">
      <c r="A40" s="87" t="s">
        <v>212</v>
      </c>
      <c r="B40" s="95" t="s">
        <v>51</v>
      </c>
      <c r="C40" s="94" t="s">
        <v>213</v>
      </c>
      <c r="D40" s="88">
        <f>D41</f>
        <v>204000</v>
      </c>
      <c r="E40" s="88">
        <f>E41</f>
        <v>204000</v>
      </c>
      <c r="F40" s="88">
        <f t="shared" si="1"/>
        <v>0</v>
      </c>
    </row>
    <row r="41" spans="1:6" s="85" customFormat="1" ht="12.75" hidden="1">
      <c r="A41" s="87" t="s">
        <v>54</v>
      </c>
      <c r="B41" s="95" t="s">
        <v>51</v>
      </c>
      <c r="C41" s="94" t="s">
        <v>214</v>
      </c>
      <c r="D41" s="88">
        <f>D42</f>
        <v>204000</v>
      </c>
      <c r="E41" s="88">
        <f>E42</f>
        <v>204000</v>
      </c>
      <c r="F41" s="88">
        <f t="shared" si="1"/>
        <v>0</v>
      </c>
    </row>
    <row r="42" spans="1:6" s="85" customFormat="1" ht="22.5" hidden="1">
      <c r="A42" s="87" t="s">
        <v>55</v>
      </c>
      <c r="B42" s="95" t="s">
        <v>51</v>
      </c>
      <c r="C42" s="94" t="s">
        <v>215</v>
      </c>
      <c r="D42" s="88">
        <f>D43+D45</f>
        <v>204000</v>
      </c>
      <c r="E42" s="88">
        <f>E43+E45</f>
        <v>204000</v>
      </c>
      <c r="F42" s="88">
        <f t="shared" si="1"/>
        <v>0</v>
      </c>
    </row>
    <row r="43" spans="1:6" s="85" customFormat="1" ht="12.75" hidden="1">
      <c r="A43" s="87" t="s">
        <v>56</v>
      </c>
      <c r="B43" s="95" t="s">
        <v>51</v>
      </c>
      <c r="C43" s="94" t="s">
        <v>216</v>
      </c>
      <c r="D43" s="88">
        <v>169680.19</v>
      </c>
      <c r="E43" s="88">
        <v>169680.19</v>
      </c>
      <c r="F43" s="88">
        <f t="shared" si="1"/>
        <v>0</v>
      </c>
    </row>
    <row r="44" spans="1:6" s="85" customFormat="1" ht="12.75" hidden="1">
      <c r="A44" s="87" t="s">
        <v>58</v>
      </c>
      <c r="B44" s="95" t="s">
        <v>51</v>
      </c>
      <c r="C44" s="94" t="s">
        <v>157</v>
      </c>
      <c r="D44" s="88">
        <v>1000</v>
      </c>
      <c r="E44" s="88">
        <v>0</v>
      </c>
      <c r="F44" s="88">
        <v>1000</v>
      </c>
    </row>
    <row r="45" spans="1:6" s="85" customFormat="1" ht="21" customHeight="1" hidden="1">
      <c r="A45" s="87" t="s">
        <v>57</v>
      </c>
      <c r="B45" s="95" t="s">
        <v>51</v>
      </c>
      <c r="C45" s="94" t="s">
        <v>217</v>
      </c>
      <c r="D45" s="88">
        <v>34319.81</v>
      </c>
      <c r="E45" s="88">
        <v>34319.81</v>
      </c>
      <c r="F45" s="88">
        <f>D45-E45</f>
        <v>0</v>
      </c>
    </row>
    <row r="46" spans="1:6" s="85" customFormat="1" ht="12.75" hidden="1">
      <c r="A46" s="87" t="s">
        <v>59</v>
      </c>
      <c r="B46" s="95" t="s">
        <v>51</v>
      </c>
      <c r="C46" s="94" t="s">
        <v>160</v>
      </c>
      <c r="D46" s="88">
        <f>D47+D48</f>
        <v>3680</v>
      </c>
      <c r="E46" s="88">
        <f>E47+E48</f>
        <v>3680</v>
      </c>
      <c r="F46" s="88">
        <f>D46-E46</f>
        <v>0</v>
      </c>
    </row>
    <row r="47" spans="1:6" s="85" customFormat="1" ht="12.75" hidden="1">
      <c r="A47" s="87" t="s">
        <v>61</v>
      </c>
      <c r="B47" s="95" t="s">
        <v>51</v>
      </c>
      <c r="C47" s="94" t="s">
        <v>161</v>
      </c>
      <c r="D47" s="88">
        <v>1100</v>
      </c>
      <c r="E47" s="88">
        <v>1100</v>
      </c>
      <c r="F47" s="88">
        <f>D47-E47</f>
        <v>0</v>
      </c>
    </row>
    <row r="48" spans="1:6" s="85" customFormat="1" ht="12.75" hidden="1">
      <c r="A48" s="87" t="s">
        <v>64</v>
      </c>
      <c r="B48" s="95" t="s">
        <v>51</v>
      </c>
      <c r="C48" s="94" t="s">
        <v>162</v>
      </c>
      <c r="D48" s="88">
        <v>2580</v>
      </c>
      <c r="E48" s="88">
        <v>2580</v>
      </c>
      <c r="F48" s="88">
        <f>D48-E48</f>
        <v>0</v>
      </c>
    </row>
    <row r="49" spans="1:6" s="85" customFormat="1" ht="22.5" hidden="1">
      <c r="A49" s="87" t="s">
        <v>66</v>
      </c>
      <c r="B49" s="95" t="s">
        <v>51</v>
      </c>
      <c r="C49" s="94" t="s">
        <v>163</v>
      </c>
      <c r="D49" s="88">
        <f>D51</f>
        <v>1500</v>
      </c>
      <c r="E49" s="88">
        <f>E51</f>
        <v>1500</v>
      </c>
      <c r="F49" s="88">
        <f>D49-E49</f>
        <v>0</v>
      </c>
    </row>
    <row r="50" spans="1:6" s="85" customFormat="1" ht="22.5" hidden="1">
      <c r="A50" s="87" t="s">
        <v>68</v>
      </c>
      <c r="B50" s="95" t="s">
        <v>51</v>
      </c>
      <c r="C50" s="94" t="s">
        <v>164</v>
      </c>
      <c r="D50" s="88">
        <v>27200</v>
      </c>
      <c r="E50" s="88">
        <v>15510</v>
      </c>
      <c r="F50" s="88">
        <v>11690</v>
      </c>
    </row>
    <row r="51" spans="1:6" s="85" customFormat="1" ht="22.5" hidden="1">
      <c r="A51" s="87" t="s">
        <v>67</v>
      </c>
      <c r="B51" s="95" t="s">
        <v>51</v>
      </c>
      <c r="C51" s="94" t="s">
        <v>165</v>
      </c>
      <c r="D51" s="88">
        <v>1500</v>
      </c>
      <c r="E51" s="88">
        <v>1500</v>
      </c>
      <c r="F51" s="88">
        <f aca="true" t="shared" si="2" ref="F51:F106">D51-E51</f>
        <v>0</v>
      </c>
    </row>
    <row r="52" spans="1:6" s="85" customFormat="1" ht="24" customHeight="1" hidden="1">
      <c r="A52" s="87" t="s">
        <v>166</v>
      </c>
      <c r="B52" s="95" t="s">
        <v>51</v>
      </c>
      <c r="C52" s="94" t="s">
        <v>167</v>
      </c>
      <c r="D52" s="88">
        <v>5082</v>
      </c>
      <c r="E52" s="88">
        <v>5082</v>
      </c>
      <c r="F52" s="88">
        <f t="shared" si="2"/>
        <v>0</v>
      </c>
    </row>
    <row r="53" spans="1:6" s="85" customFormat="1" ht="12.75" hidden="1">
      <c r="A53" s="87" t="s">
        <v>54</v>
      </c>
      <c r="B53" s="95" t="s">
        <v>51</v>
      </c>
      <c r="C53" s="94" t="s">
        <v>168</v>
      </c>
      <c r="D53" s="88">
        <f>D52</f>
        <v>5082</v>
      </c>
      <c r="E53" s="88">
        <f>E54</f>
        <v>5082</v>
      </c>
      <c r="F53" s="88">
        <f t="shared" si="2"/>
        <v>0</v>
      </c>
    </row>
    <row r="54" spans="1:6" s="85" customFormat="1" ht="11.25" customHeight="1" hidden="1">
      <c r="A54" s="87" t="s">
        <v>65</v>
      </c>
      <c r="B54" s="95" t="s">
        <v>51</v>
      </c>
      <c r="C54" s="94" t="s">
        <v>169</v>
      </c>
      <c r="D54" s="88">
        <f>D52</f>
        <v>5082</v>
      </c>
      <c r="E54" s="88">
        <f>E52</f>
        <v>5082</v>
      </c>
      <c r="F54" s="88">
        <f t="shared" si="2"/>
        <v>0</v>
      </c>
    </row>
    <row r="55" spans="1:6" s="85" customFormat="1" ht="22.5" customHeight="1">
      <c r="A55" s="87" t="s">
        <v>269</v>
      </c>
      <c r="B55" s="95" t="s">
        <v>51</v>
      </c>
      <c r="C55" s="94" t="s">
        <v>270</v>
      </c>
      <c r="D55" s="88">
        <v>5568</v>
      </c>
      <c r="E55" s="88">
        <v>3832</v>
      </c>
      <c r="F55" s="88">
        <f>D55-E55</f>
        <v>1736</v>
      </c>
    </row>
    <row r="56" spans="1:6" s="85" customFormat="1" ht="15.75" customHeight="1">
      <c r="A56" s="87" t="s">
        <v>271</v>
      </c>
      <c r="B56" s="95" t="s">
        <v>51</v>
      </c>
      <c r="C56" s="94" t="s">
        <v>272</v>
      </c>
      <c r="D56" s="88">
        <v>5568</v>
      </c>
      <c r="E56" s="88">
        <v>3832</v>
      </c>
      <c r="F56" s="88">
        <f>D56-E56</f>
        <v>1736</v>
      </c>
    </row>
    <row r="57" spans="1:6" s="85" customFormat="1" ht="21.75" customHeight="1">
      <c r="A57" s="87" t="s">
        <v>273</v>
      </c>
      <c r="B57" s="95" t="s">
        <v>51</v>
      </c>
      <c r="C57" s="94" t="s">
        <v>274</v>
      </c>
      <c r="D57" s="88">
        <v>600</v>
      </c>
      <c r="E57" s="88">
        <v>588</v>
      </c>
      <c r="F57" s="88">
        <f>D57-E57</f>
        <v>12</v>
      </c>
    </row>
    <row r="58" spans="1:6" s="85" customFormat="1" ht="11.25" customHeight="1">
      <c r="A58" s="87" t="s">
        <v>271</v>
      </c>
      <c r="B58" s="95" t="s">
        <v>51</v>
      </c>
      <c r="C58" s="94" t="s">
        <v>275</v>
      </c>
      <c r="D58" s="88">
        <f>D57</f>
        <v>600</v>
      </c>
      <c r="E58" s="88">
        <f>E57</f>
        <v>588</v>
      </c>
      <c r="F58" s="88">
        <f>D58-E58</f>
        <v>12</v>
      </c>
    </row>
    <row r="59" spans="1:6" s="85" customFormat="1" ht="24" customHeight="1">
      <c r="A59" s="87" t="s">
        <v>412</v>
      </c>
      <c r="B59" s="95" t="s">
        <v>51</v>
      </c>
      <c r="C59" s="94" t="s">
        <v>413</v>
      </c>
      <c r="D59" s="88">
        <v>24810</v>
      </c>
      <c r="E59" s="88">
        <v>24810</v>
      </c>
      <c r="F59" s="88">
        <v>0</v>
      </c>
    </row>
    <row r="60" spans="1:6" s="85" customFormat="1" ht="11.25" customHeight="1">
      <c r="A60" s="87" t="s">
        <v>54</v>
      </c>
      <c r="B60" s="95" t="s">
        <v>51</v>
      </c>
      <c r="C60" s="94" t="s">
        <v>414</v>
      </c>
      <c r="D60" s="88">
        <v>24810</v>
      </c>
      <c r="E60" s="88">
        <f>E59</f>
        <v>24810</v>
      </c>
      <c r="F60" s="88">
        <v>0</v>
      </c>
    </row>
    <row r="61" spans="1:6" s="85" customFormat="1" ht="11.25" customHeight="1">
      <c r="A61" s="87" t="s">
        <v>65</v>
      </c>
      <c r="B61" s="95" t="s">
        <v>51</v>
      </c>
      <c r="C61" s="94" t="s">
        <v>415</v>
      </c>
      <c r="D61" s="88">
        <v>24810</v>
      </c>
      <c r="E61" s="88">
        <f>E60</f>
        <v>24810</v>
      </c>
      <c r="F61" s="88">
        <v>0</v>
      </c>
    </row>
    <row r="62" spans="1:6" s="85" customFormat="1" ht="25.5" customHeight="1">
      <c r="A62" s="87" t="s">
        <v>279</v>
      </c>
      <c r="B62" s="95" t="s">
        <v>51</v>
      </c>
      <c r="C62" s="94" t="s">
        <v>277</v>
      </c>
      <c r="D62" s="88">
        <v>1000</v>
      </c>
      <c r="E62" s="88">
        <v>0</v>
      </c>
      <c r="F62" s="88">
        <f t="shared" si="2"/>
        <v>1000</v>
      </c>
    </row>
    <row r="63" spans="1:6" s="85" customFormat="1" ht="14.25" customHeight="1">
      <c r="A63" s="87" t="s">
        <v>54</v>
      </c>
      <c r="B63" s="95" t="s">
        <v>51</v>
      </c>
      <c r="C63" s="94" t="s">
        <v>276</v>
      </c>
      <c r="D63" s="88">
        <f>D62</f>
        <v>1000</v>
      </c>
      <c r="E63" s="88">
        <v>0</v>
      </c>
      <c r="F63" s="88">
        <f t="shared" si="2"/>
        <v>1000</v>
      </c>
    </row>
    <row r="64" spans="1:6" s="85" customFormat="1" ht="13.5" customHeight="1">
      <c r="A64" s="87" t="s">
        <v>65</v>
      </c>
      <c r="B64" s="95" t="s">
        <v>51</v>
      </c>
      <c r="C64" s="94" t="s">
        <v>278</v>
      </c>
      <c r="D64" s="88">
        <f>D63</f>
        <v>1000</v>
      </c>
      <c r="E64" s="88">
        <f>E62</f>
        <v>0</v>
      </c>
      <c r="F64" s="88">
        <f t="shared" si="2"/>
        <v>1000</v>
      </c>
    </row>
    <row r="65" spans="1:6" s="85" customFormat="1" ht="20.25" customHeight="1" hidden="1">
      <c r="A65" s="87" t="s">
        <v>361</v>
      </c>
      <c r="B65" s="95" t="s">
        <v>51</v>
      </c>
      <c r="C65" s="94" t="s">
        <v>362</v>
      </c>
      <c r="D65" s="88">
        <v>0</v>
      </c>
      <c r="E65" s="88">
        <v>0</v>
      </c>
      <c r="F65" s="88">
        <f>D65-E65</f>
        <v>0</v>
      </c>
    </row>
    <row r="66" spans="1:6" s="85" customFormat="1" ht="13.5" customHeight="1" hidden="1">
      <c r="A66" s="87" t="s">
        <v>54</v>
      </c>
      <c r="B66" s="95" t="s">
        <v>51</v>
      </c>
      <c r="C66" s="94" t="s">
        <v>363</v>
      </c>
      <c r="D66" s="88">
        <v>0</v>
      </c>
      <c r="E66" s="88">
        <v>0</v>
      </c>
      <c r="F66" s="88">
        <f>D66-E66</f>
        <v>0</v>
      </c>
    </row>
    <row r="67" spans="1:6" s="85" customFormat="1" ht="26.25" customHeight="1" hidden="1">
      <c r="A67" s="87" t="s">
        <v>211</v>
      </c>
      <c r="B67" s="95" t="s">
        <v>51</v>
      </c>
      <c r="C67" s="94" t="s">
        <v>364</v>
      </c>
      <c r="D67" s="88">
        <v>0</v>
      </c>
      <c r="E67" s="88">
        <v>0</v>
      </c>
      <c r="F67" s="88">
        <f>D67-E67</f>
        <v>0</v>
      </c>
    </row>
    <row r="68" spans="1:6" s="85" customFormat="1" ht="12.75">
      <c r="A68" s="87" t="s">
        <v>69</v>
      </c>
      <c r="B68" s="95" t="s">
        <v>51</v>
      </c>
      <c r="C68" s="94" t="s">
        <v>158</v>
      </c>
      <c r="D68" s="88">
        <f>D69</f>
        <v>52509</v>
      </c>
      <c r="E68" s="88">
        <f>E69</f>
        <v>22459.52</v>
      </c>
      <c r="F68" s="88">
        <f t="shared" si="2"/>
        <v>30049.48</v>
      </c>
    </row>
    <row r="69" spans="1:6" s="85" customFormat="1" ht="22.5">
      <c r="A69" s="87" t="s">
        <v>280</v>
      </c>
      <c r="B69" s="95" t="s">
        <v>51</v>
      </c>
      <c r="C69" s="94" t="s">
        <v>379</v>
      </c>
      <c r="D69" s="88">
        <f>D70+D76</f>
        <v>52509</v>
      </c>
      <c r="E69" s="88">
        <f>E70+E76</f>
        <v>22459.52</v>
      </c>
      <c r="F69" s="88">
        <f t="shared" si="2"/>
        <v>30049.48</v>
      </c>
    </row>
    <row r="70" spans="1:6" s="85" customFormat="1" ht="12.75">
      <c r="A70" s="87" t="s">
        <v>54</v>
      </c>
      <c r="B70" s="95" t="s">
        <v>51</v>
      </c>
      <c r="C70" s="94" t="s">
        <v>380</v>
      </c>
      <c r="D70" s="88">
        <f>D71</f>
        <v>44900</v>
      </c>
      <c r="E70" s="88">
        <f>E71</f>
        <v>22459.52</v>
      </c>
      <c r="F70" s="88">
        <f t="shared" si="2"/>
        <v>22440.48</v>
      </c>
    </row>
    <row r="71" spans="1:6" s="85" customFormat="1" ht="22.5">
      <c r="A71" s="87" t="s">
        <v>55</v>
      </c>
      <c r="B71" s="95" t="s">
        <v>51</v>
      </c>
      <c r="C71" s="94" t="s">
        <v>381</v>
      </c>
      <c r="D71" s="88">
        <f>D72+D73</f>
        <v>44900</v>
      </c>
      <c r="E71" s="88">
        <f>E72+E73</f>
        <v>22459.52</v>
      </c>
      <c r="F71" s="88">
        <f t="shared" si="2"/>
        <v>22440.48</v>
      </c>
    </row>
    <row r="72" spans="1:6" s="85" customFormat="1" ht="12.75">
      <c r="A72" s="87" t="s">
        <v>56</v>
      </c>
      <c r="B72" s="95" t="s">
        <v>51</v>
      </c>
      <c r="C72" s="94" t="s">
        <v>382</v>
      </c>
      <c r="D72" s="88">
        <v>34500</v>
      </c>
      <c r="E72" s="88">
        <v>17250</v>
      </c>
      <c r="F72" s="88">
        <f t="shared" si="2"/>
        <v>17250</v>
      </c>
    </row>
    <row r="73" spans="1:6" s="85" customFormat="1" ht="21.75" customHeight="1">
      <c r="A73" s="87" t="s">
        <v>57</v>
      </c>
      <c r="B73" s="95" t="s">
        <v>51</v>
      </c>
      <c r="C73" s="94" t="s">
        <v>383</v>
      </c>
      <c r="D73" s="88">
        <v>10400</v>
      </c>
      <c r="E73" s="88">
        <v>5209.52</v>
      </c>
      <c r="F73" s="88">
        <f t="shared" si="2"/>
        <v>5190.48</v>
      </c>
    </row>
    <row r="74" spans="1:6" s="85" customFormat="1" ht="12.75" hidden="1">
      <c r="A74" s="87" t="s">
        <v>59</v>
      </c>
      <c r="B74" s="95" t="s">
        <v>51</v>
      </c>
      <c r="C74" s="94" t="s">
        <v>176</v>
      </c>
      <c r="D74" s="88">
        <f>D75</f>
        <v>519.2</v>
      </c>
      <c r="E74" s="88">
        <f>E75</f>
        <v>519.2</v>
      </c>
      <c r="F74" s="88">
        <f t="shared" si="2"/>
        <v>0</v>
      </c>
    </row>
    <row r="75" spans="1:6" s="85" customFormat="1" ht="12.75" hidden="1">
      <c r="A75" s="87" t="s">
        <v>64</v>
      </c>
      <c r="B75" s="95" t="s">
        <v>51</v>
      </c>
      <c r="C75" s="94" t="s">
        <v>177</v>
      </c>
      <c r="D75" s="88">
        <v>519.2</v>
      </c>
      <c r="E75" s="88">
        <v>519.2</v>
      </c>
      <c r="F75" s="88">
        <f t="shared" si="2"/>
        <v>0</v>
      </c>
    </row>
    <row r="76" spans="1:6" s="85" customFormat="1" ht="21" customHeight="1">
      <c r="A76" s="87" t="s">
        <v>66</v>
      </c>
      <c r="B76" s="95" t="s">
        <v>51</v>
      </c>
      <c r="C76" s="94" t="s">
        <v>384</v>
      </c>
      <c r="D76" s="88">
        <f>D78</f>
        <v>7609</v>
      </c>
      <c r="E76" s="88">
        <v>0</v>
      </c>
      <c r="F76" s="88">
        <f t="shared" si="2"/>
        <v>7609</v>
      </c>
    </row>
    <row r="77" spans="1:6" s="85" customFormat="1" ht="22.5" hidden="1">
      <c r="A77" s="87" t="s">
        <v>68</v>
      </c>
      <c r="B77" s="95" t="s">
        <v>51</v>
      </c>
      <c r="C77" s="94" t="s">
        <v>178</v>
      </c>
      <c r="D77" s="88">
        <v>6810</v>
      </c>
      <c r="E77" s="88">
        <v>6810</v>
      </c>
      <c r="F77" s="88">
        <f t="shared" si="2"/>
        <v>0</v>
      </c>
    </row>
    <row r="78" spans="1:6" s="85" customFormat="1" ht="25.5" customHeight="1">
      <c r="A78" s="87" t="s">
        <v>67</v>
      </c>
      <c r="B78" s="95" t="s">
        <v>51</v>
      </c>
      <c r="C78" s="94" t="s">
        <v>385</v>
      </c>
      <c r="D78" s="88">
        <v>7609</v>
      </c>
      <c r="E78" s="88">
        <v>0</v>
      </c>
      <c r="F78" s="88">
        <f t="shared" si="2"/>
        <v>7609</v>
      </c>
    </row>
    <row r="79" spans="1:6" s="85" customFormat="1" ht="34.5" customHeight="1">
      <c r="A79" s="87" t="s">
        <v>70</v>
      </c>
      <c r="B79" s="95" t="s">
        <v>51</v>
      </c>
      <c r="C79" s="94" t="s">
        <v>159</v>
      </c>
      <c r="D79" s="88">
        <f>D80</f>
        <v>10000</v>
      </c>
      <c r="E79" s="88">
        <v>0</v>
      </c>
      <c r="F79" s="88">
        <f t="shared" si="2"/>
        <v>10000</v>
      </c>
    </row>
    <row r="80" spans="1:6" s="85" customFormat="1" ht="24" customHeight="1">
      <c r="A80" s="87" t="s">
        <v>386</v>
      </c>
      <c r="B80" s="95" t="s">
        <v>51</v>
      </c>
      <c r="C80" s="94" t="s">
        <v>387</v>
      </c>
      <c r="D80" s="88">
        <f>D81</f>
        <v>10000</v>
      </c>
      <c r="E80" s="88">
        <v>0</v>
      </c>
      <c r="F80" s="88">
        <f t="shared" si="2"/>
        <v>10000</v>
      </c>
    </row>
    <row r="81" spans="1:6" s="85" customFormat="1" ht="23.25" customHeight="1">
      <c r="A81" s="87" t="s">
        <v>66</v>
      </c>
      <c r="B81" s="95" t="s">
        <v>51</v>
      </c>
      <c r="C81" s="94" t="s">
        <v>388</v>
      </c>
      <c r="D81" s="88">
        <f>D82</f>
        <v>10000</v>
      </c>
      <c r="E81" s="88">
        <v>0</v>
      </c>
      <c r="F81" s="88">
        <f t="shared" si="2"/>
        <v>10000</v>
      </c>
    </row>
    <row r="82" spans="1:6" s="85" customFormat="1" ht="24.75" customHeight="1">
      <c r="A82" s="87" t="s">
        <v>67</v>
      </c>
      <c r="B82" s="95" t="s">
        <v>51</v>
      </c>
      <c r="C82" s="94" t="s">
        <v>179</v>
      </c>
      <c r="D82" s="88">
        <v>10000</v>
      </c>
      <c r="E82" s="88">
        <v>0</v>
      </c>
      <c r="F82" s="88">
        <f t="shared" si="2"/>
        <v>10000</v>
      </c>
    </row>
    <row r="83" spans="1:6" s="85" customFormat="1" ht="12.75">
      <c r="A83" s="87" t="s">
        <v>226</v>
      </c>
      <c r="B83" s="95" t="s">
        <v>51</v>
      </c>
      <c r="C83" s="94" t="s">
        <v>227</v>
      </c>
      <c r="D83" s="88">
        <f>D84+D94</f>
        <v>851000</v>
      </c>
      <c r="E83" s="88">
        <f>E84</f>
        <v>81276.41</v>
      </c>
      <c r="F83" s="88">
        <f t="shared" si="2"/>
        <v>769723.59</v>
      </c>
    </row>
    <row r="84" spans="1:6" s="85" customFormat="1" ht="22.5">
      <c r="A84" s="87" t="s">
        <v>312</v>
      </c>
      <c r="B84" s="95" t="s">
        <v>51</v>
      </c>
      <c r="C84" s="94" t="s">
        <v>311</v>
      </c>
      <c r="D84" s="88">
        <f>D85</f>
        <v>851000</v>
      </c>
      <c r="E84" s="88">
        <f>E85</f>
        <v>81276.41</v>
      </c>
      <c r="F84" s="88">
        <f>D84-E84</f>
        <v>769723.59</v>
      </c>
    </row>
    <row r="85" spans="1:6" s="85" customFormat="1" ht="14.25" customHeight="1">
      <c r="A85" s="87" t="s">
        <v>281</v>
      </c>
      <c r="B85" s="95" t="s">
        <v>51</v>
      </c>
      <c r="C85" s="94" t="s">
        <v>282</v>
      </c>
      <c r="D85" s="88">
        <f>D86+D88+D90+D92</f>
        <v>851000</v>
      </c>
      <c r="E85" s="88">
        <f>E86+E88+E90+E92</f>
        <v>81276.41</v>
      </c>
      <c r="F85" s="88">
        <f>D85-E85</f>
        <v>769723.59</v>
      </c>
    </row>
    <row r="86" spans="1:6" s="85" customFormat="1" ht="12.75" hidden="1">
      <c r="A86" s="87" t="s">
        <v>54</v>
      </c>
      <c r="B86" s="95" t="s">
        <v>51</v>
      </c>
      <c r="C86" s="94" t="s">
        <v>283</v>
      </c>
      <c r="D86" s="88">
        <v>0</v>
      </c>
      <c r="E86" s="88">
        <f>E87</f>
        <v>0</v>
      </c>
      <c r="F86" s="88">
        <f aca="true" t="shared" si="3" ref="F86:F91">D86-E86</f>
        <v>0</v>
      </c>
    </row>
    <row r="87" spans="1:6" s="85" customFormat="1" ht="22.5" hidden="1">
      <c r="A87" s="87" t="s">
        <v>211</v>
      </c>
      <c r="B87" s="95" t="s">
        <v>51</v>
      </c>
      <c r="C87" s="94" t="s">
        <v>284</v>
      </c>
      <c r="D87" s="88">
        <f>D86</f>
        <v>0</v>
      </c>
      <c r="E87" s="88">
        <v>0</v>
      </c>
      <c r="F87" s="88">
        <f t="shared" si="3"/>
        <v>0</v>
      </c>
    </row>
    <row r="88" spans="1:6" s="85" customFormat="1" ht="56.25" hidden="1">
      <c r="A88" s="87" t="s">
        <v>341</v>
      </c>
      <c r="B88" s="95" t="s">
        <v>51</v>
      </c>
      <c r="C88" s="94" t="s">
        <v>314</v>
      </c>
      <c r="D88" s="88">
        <v>0</v>
      </c>
      <c r="E88" s="88">
        <f>E89</f>
        <v>0</v>
      </c>
      <c r="F88" s="88">
        <f t="shared" si="3"/>
        <v>0</v>
      </c>
    </row>
    <row r="89" spans="1:6" s="85" customFormat="1" ht="22.5" hidden="1">
      <c r="A89" s="87" t="s">
        <v>211</v>
      </c>
      <c r="B89" s="95" t="s">
        <v>51</v>
      </c>
      <c r="C89" s="94" t="s">
        <v>315</v>
      </c>
      <c r="D89" s="88">
        <f>D88</f>
        <v>0</v>
      </c>
      <c r="E89" s="88">
        <v>0</v>
      </c>
      <c r="F89" s="88">
        <f t="shared" si="3"/>
        <v>0</v>
      </c>
    </row>
    <row r="90" spans="1:6" s="85" customFormat="1" ht="56.25">
      <c r="A90" s="87" t="s">
        <v>342</v>
      </c>
      <c r="B90" s="95" t="s">
        <v>51</v>
      </c>
      <c r="C90" s="94" t="s">
        <v>316</v>
      </c>
      <c r="D90" s="88">
        <f>D91+D96</f>
        <v>851000</v>
      </c>
      <c r="E90" s="88">
        <f>E91+E96</f>
        <v>81276.41</v>
      </c>
      <c r="F90" s="88">
        <f t="shared" si="3"/>
        <v>769723.59</v>
      </c>
    </row>
    <row r="91" spans="1:6" s="85" customFormat="1" ht="22.5">
      <c r="A91" s="87" t="s">
        <v>211</v>
      </c>
      <c r="B91" s="95" t="s">
        <v>51</v>
      </c>
      <c r="C91" s="94" t="s">
        <v>317</v>
      </c>
      <c r="D91" s="88">
        <v>843625</v>
      </c>
      <c r="E91" s="88">
        <v>73901.41</v>
      </c>
      <c r="F91" s="88">
        <f t="shared" si="3"/>
        <v>769723.59</v>
      </c>
    </row>
    <row r="92" spans="1:6" s="85" customFormat="1" ht="12.75" hidden="1">
      <c r="A92" s="87" t="s">
        <v>54</v>
      </c>
      <c r="B92" s="95" t="s">
        <v>51</v>
      </c>
      <c r="C92" s="94" t="s">
        <v>328</v>
      </c>
      <c r="D92" s="88">
        <v>0</v>
      </c>
      <c r="E92" s="88">
        <v>0</v>
      </c>
      <c r="F92" s="88">
        <f>D92-E92</f>
        <v>0</v>
      </c>
    </row>
    <row r="93" spans="1:6" s="85" customFormat="1" ht="21.75" customHeight="1" hidden="1">
      <c r="A93" s="87" t="s">
        <v>211</v>
      </c>
      <c r="B93" s="95" t="s">
        <v>51</v>
      </c>
      <c r="C93" s="94" t="s">
        <v>329</v>
      </c>
      <c r="D93" s="88">
        <f>D92</f>
        <v>0</v>
      </c>
      <c r="E93" s="88">
        <v>0</v>
      </c>
      <c r="F93" s="88">
        <f>D93-E93</f>
        <v>0</v>
      </c>
    </row>
    <row r="94" spans="1:6" s="85" customFormat="1" ht="22.5" hidden="1">
      <c r="A94" s="87" t="s">
        <v>285</v>
      </c>
      <c r="B94" s="95" t="s">
        <v>51</v>
      </c>
      <c r="C94" s="94" t="s">
        <v>286</v>
      </c>
      <c r="D94" s="88">
        <v>0</v>
      </c>
      <c r="E94" s="88">
        <f>E95</f>
        <v>7375</v>
      </c>
      <c r="F94" s="88">
        <f t="shared" si="2"/>
        <v>-7375</v>
      </c>
    </row>
    <row r="95" spans="1:6" s="85" customFormat="1" ht="12.75" hidden="1">
      <c r="A95" s="87" t="s">
        <v>228</v>
      </c>
      <c r="B95" s="95" t="s">
        <v>51</v>
      </c>
      <c r="C95" s="94" t="s">
        <v>287</v>
      </c>
      <c r="D95" s="88">
        <f>D94</f>
        <v>0</v>
      </c>
      <c r="E95" s="88">
        <f>E96</f>
        <v>7375</v>
      </c>
      <c r="F95" s="88">
        <f t="shared" si="2"/>
        <v>-7375</v>
      </c>
    </row>
    <row r="96" spans="1:6" s="85" customFormat="1" ht="24" customHeight="1">
      <c r="A96" s="87" t="s">
        <v>218</v>
      </c>
      <c r="B96" s="95" t="s">
        <v>51</v>
      </c>
      <c r="C96" s="94" t="s">
        <v>410</v>
      </c>
      <c r="D96" s="88">
        <v>7375</v>
      </c>
      <c r="E96" s="88">
        <v>7375</v>
      </c>
      <c r="F96" s="88">
        <f t="shared" si="2"/>
        <v>0</v>
      </c>
    </row>
    <row r="97" spans="1:6" s="85" customFormat="1" ht="22.5">
      <c r="A97" s="87" t="s">
        <v>366</v>
      </c>
      <c r="B97" s="95" t="s">
        <v>51</v>
      </c>
      <c r="C97" s="94" t="s">
        <v>180</v>
      </c>
      <c r="D97" s="88">
        <f>D98+D102+D106</f>
        <v>45000</v>
      </c>
      <c r="E97" s="88">
        <f>E101+E106</f>
        <v>26947.78</v>
      </c>
      <c r="F97" s="88">
        <f t="shared" si="2"/>
        <v>18052.22</v>
      </c>
    </row>
    <row r="98" spans="1:6" s="85" customFormat="1" ht="22.5">
      <c r="A98" s="87" t="s">
        <v>288</v>
      </c>
      <c r="B98" s="95" t="s">
        <v>51</v>
      </c>
      <c r="C98" s="94" t="s">
        <v>289</v>
      </c>
      <c r="D98" s="88">
        <f aca="true" t="shared" si="4" ref="D98:E100">D99</f>
        <v>22000</v>
      </c>
      <c r="E98" s="88">
        <f t="shared" si="4"/>
        <v>16655.78</v>
      </c>
      <c r="F98" s="88">
        <f t="shared" si="2"/>
        <v>5344.220000000001</v>
      </c>
    </row>
    <row r="99" spans="1:6" s="85" customFormat="1" ht="12.75">
      <c r="A99" s="87" t="s">
        <v>54</v>
      </c>
      <c r="B99" s="95" t="s">
        <v>51</v>
      </c>
      <c r="C99" s="94" t="s">
        <v>290</v>
      </c>
      <c r="D99" s="88">
        <f t="shared" si="4"/>
        <v>22000</v>
      </c>
      <c r="E99" s="88">
        <f t="shared" si="4"/>
        <v>16655.78</v>
      </c>
      <c r="F99" s="88">
        <f t="shared" si="2"/>
        <v>5344.220000000001</v>
      </c>
    </row>
    <row r="100" spans="1:6" s="85" customFormat="1" ht="12.75">
      <c r="A100" s="87" t="s">
        <v>59</v>
      </c>
      <c r="B100" s="95" t="s">
        <v>51</v>
      </c>
      <c r="C100" s="94" t="s">
        <v>291</v>
      </c>
      <c r="D100" s="88">
        <f t="shared" si="4"/>
        <v>22000</v>
      </c>
      <c r="E100" s="88">
        <f t="shared" si="4"/>
        <v>16655.78</v>
      </c>
      <c r="F100" s="88">
        <f t="shared" si="2"/>
        <v>5344.220000000001</v>
      </c>
    </row>
    <row r="101" spans="1:6" s="85" customFormat="1" ht="10.5" customHeight="1">
      <c r="A101" s="87" t="s">
        <v>62</v>
      </c>
      <c r="B101" s="95" t="s">
        <v>51</v>
      </c>
      <c r="C101" s="94" t="s">
        <v>292</v>
      </c>
      <c r="D101" s="88">
        <v>22000</v>
      </c>
      <c r="E101" s="88">
        <v>16655.78</v>
      </c>
      <c r="F101" s="88">
        <f t="shared" si="2"/>
        <v>5344.220000000001</v>
      </c>
    </row>
    <row r="102" spans="1:6" s="85" customFormat="1" ht="0.75" customHeight="1">
      <c r="A102" s="87" t="s">
        <v>71</v>
      </c>
      <c r="B102" s="95" t="s">
        <v>51</v>
      </c>
      <c r="C102" s="94" t="s">
        <v>181</v>
      </c>
      <c r="D102" s="88">
        <f aca="true" t="shared" si="5" ref="D102:E104">D103</f>
        <v>0</v>
      </c>
      <c r="E102" s="88">
        <v>0</v>
      </c>
      <c r="F102" s="88">
        <f t="shared" si="2"/>
        <v>0</v>
      </c>
    </row>
    <row r="103" spans="1:6" s="85" customFormat="1" ht="12" customHeight="1" hidden="1">
      <c r="A103" s="87" t="s">
        <v>54</v>
      </c>
      <c r="B103" s="95" t="s">
        <v>51</v>
      </c>
      <c r="C103" s="94" t="s">
        <v>182</v>
      </c>
      <c r="D103" s="88">
        <f t="shared" si="5"/>
        <v>0</v>
      </c>
      <c r="E103" s="88">
        <f t="shared" si="5"/>
        <v>56524.36</v>
      </c>
      <c r="F103" s="88">
        <f t="shared" si="2"/>
        <v>-56524.36</v>
      </c>
    </row>
    <row r="104" spans="1:6" s="85" customFormat="1" ht="12.75" customHeight="1" hidden="1">
      <c r="A104" s="87" t="s">
        <v>59</v>
      </c>
      <c r="B104" s="95" t="s">
        <v>51</v>
      </c>
      <c r="C104" s="94" t="s">
        <v>183</v>
      </c>
      <c r="D104" s="88">
        <f t="shared" si="5"/>
        <v>0</v>
      </c>
      <c r="E104" s="88">
        <f t="shared" si="5"/>
        <v>56524.36</v>
      </c>
      <c r="F104" s="88">
        <f t="shared" si="2"/>
        <v>-56524.36</v>
      </c>
    </row>
    <row r="105" spans="1:6" s="85" customFormat="1" ht="21.75" customHeight="1" hidden="1">
      <c r="A105" s="87" t="s">
        <v>63</v>
      </c>
      <c r="B105" s="95" t="s">
        <v>51</v>
      </c>
      <c r="C105" s="94" t="s">
        <v>184</v>
      </c>
      <c r="D105" s="88">
        <v>0</v>
      </c>
      <c r="E105" s="88">
        <v>56524.36</v>
      </c>
      <c r="F105" s="88">
        <f t="shared" si="2"/>
        <v>-56524.36</v>
      </c>
    </row>
    <row r="106" spans="1:6" s="85" customFormat="1" ht="22.5">
      <c r="A106" s="87" t="s">
        <v>293</v>
      </c>
      <c r="B106" s="95" t="s">
        <v>51</v>
      </c>
      <c r="C106" s="94" t="s">
        <v>294</v>
      </c>
      <c r="D106" s="88">
        <f>D109+D113</f>
        <v>23000</v>
      </c>
      <c r="E106" s="88">
        <f>E109+E113</f>
        <v>10292</v>
      </c>
      <c r="F106" s="88">
        <f t="shared" si="2"/>
        <v>12708</v>
      </c>
    </row>
    <row r="107" spans="1:6" s="85" customFormat="1" ht="12.75">
      <c r="A107" s="87" t="s">
        <v>54</v>
      </c>
      <c r="B107" s="95" t="s">
        <v>51</v>
      </c>
      <c r="C107" s="94" t="s">
        <v>295</v>
      </c>
      <c r="D107" s="88">
        <f>D108</f>
        <v>12708</v>
      </c>
      <c r="E107" s="88">
        <f>E108</f>
        <v>0</v>
      </c>
      <c r="F107" s="88">
        <f>D107-E107</f>
        <v>12708</v>
      </c>
    </row>
    <row r="108" spans="1:6" s="85" customFormat="1" ht="12.75">
      <c r="A108" s="87" t="s">
        <v>59</v>
      </c>
      <c r="B108" s="95" t="s">
        <v>51</v>
      </c>
      <c r="C108" s="94" t="s">
        <v>296</v>
      </c>
      <c r="D108" s="88">
        <f>D109</f>
        <v>12708</v>
      </c>
      <c r="E108" s="88">
        <f>E109</f>
        <v>0</v>
      </c>
      <c r="F108" s="88">
        <f aca="true" t="shared" si="6" ref="F108:F129">D108-E108</f>
        <v>12708</v>
      </c>
    </row>
    <row r="109" spans="1:6" s="85" customFormat="1" ht="21" customHeight="1">
      <c r="A109" s="87" t="s">
        <v>63</v>
      </c>
      <c r="B109" s="95" t="s">
        <v>51</v>
      </c>
      <c r="C109" s="94" t="s">
        <v>297</v>
      </c>
      <c r="D109" s="88">
        <v>12708</v>
      </c>
      <c r="E109" s="88">
        <v>0</v>
      </c>
      <c r="F109" s="88">
        <f t="shared" si="6"/>
        <v>12708</v>
      </c>
    </row>
    <row r="110" spans="1:6" s="85" customFormat="1" ht="20.25" customHeight="1" hidden="1">
      <c r="A110" s="87" t="s">
        <v>66</v>
      </c>
      <c r="B110" s="95" t="s">
        <v>51</v>
      </c>
      <c r="C110" s="94" t="s">
        <v>185</v>
      </c>
      <c r="D110" s="88">
        <f>D111+D112</f>
        <v>0</v>
      </c>
      <c r="E110" s="88">
        <f>E111+E112</f>
        <v>45353</v>
      </c>
      <c r="F110" s="88">
        <f t="shared" si="6"/>
        <v>-45353</v>
      </c>
    </row>
    <row r="111" spans="1:6" s="85" customFormat="1" ht="23.25" customHeight="1" hidden="1">
      <c r="A111" s="87" t="s">
        <v>218</v>
      </c>
      <c r="B111" s="95" t="s">
        <v>51</v>
      </c>
      <c r="C111" s="94" t="s">
        <v>231</v>
      </c>
      <c r="D111" s="88">
        <v>0</v>
      </c>
      <c r="E111" s="88">
        <v>31340</v>
      </c>
      <c r="F111" s="88"/>
    </row>
    <row r="112" spans="1:6" s="85" customFormat="1" ht="15.75" customHeight="1" hidden="1">
      <c r="A112" s="87" t="s">
        <v>67</v>
      </c>
      <c r="B112" s="95" t="s">
        <v>51</v>
      </c>
      <c r="C112" s="94" t="s">
        <v>186</v>
      </c>
      <c r="D112" s="88">
        <v>0</v>
      </c>
      <c r="E112" s="88">
        <v>14013</v>
      </c>
      <c r="F112" s="88">
        <f t="shared" si="6"/>
        <v>-14013</v>
      </c>
    </row>
    <row r="113" spans="1:6" s="85" customFormat="1" ht="28.5" customHeight="1">
      <c r="A113" s="87" t="s">
        <v>66</v>
      </c>
      <c r="B113" s="95" t="s">
        <v>51</v>
      </c>
      <c r="C113" s="94" t="s">
        <v>298</v>
      </c>
      <c r="D113" s="88">
        <f>D114+D115</f>
        <v>10292</v>
      </c>
      <c r="E113" s="88">
        <f>E114+E115</f>
        <v>10292</v>
      </c>
      <c r="F113" s="88">
        <f>D113-E113</f>
        <v>0</v>
      </c>
    </row>
    <row r="114" spans="1:6" s="85" customFormat="1" ht="23.25" customHeight="1" hidden="1">
      <c r="A114" s="87" t="s">
        <v>68</v>
      </c>
      <c r="B114" s="95" t="s">
        <v>51</v>
      </c>
      <c r="C114" s="94" t="s">
        <v>299</v>
      </c>
      <c r="D114" s="88">
        <v>0</v>
      </c>
      <c r="E114" s="88">
        <v>0</v>
      </c>
      <c r="F114" s="88">
        <f>D114-E114</f>
        <v>0</v>
      </c>
    </row>
    <row r="115" spans="1:6" s="85" customFormat="1" ht="22.5">
      <c r="A115" s="87" t="s">
        <v>67</v>
      </c>
      <c r="B115" s="95" t="s">
        <v>51</v>
      </c>
      <c r="C115" s="94" t="s">
        <v>300</v>
      </c>
      <c r="D115" s="88">
        <v>10292</v>
      </c>
      <c r="E115" s="88">
        <v>10292</v>
      </c>
      <c r="F115" s="88">
        <f>D115-E115</f>
        <v>0</v>
      </c>
    </row>
    <row r="116" spans="1:6" s="85" customFormat="1" ht="12.75">
      <c r="A116" s="87" t="s">
        <v>338</v>
      </c>
      <c r="B116" s="95" t="s">
        <v>51</v>
      </c>
      <c r="C116" s="94" t="s">
        <v>187</v>
      </c>
      <c r="D116" s="88">
        <f>D117+D133+D155+D162</f>
        <v>995120</v>
      </c>
      <c r="E116" s="88">
        <f>E117+E133+E155</f>
        <v>691778.41</v>
      </c>
      <c r="F116" s="88">
        <f t="shared" si="6"/>
        <v>303341.58999999997</v>
      </c>
    </row>
    <row r="117" spans="1:6" s="85" customFormat="1" ht="33.75">
      <c r="A117" s="87" t="s">
        <v>301</v>
      </c>
      <c r="B117" s="95" t="s">
        <v>51</v>
      </c>
      <c r="C117" s="94" t="s">
        <v>302</v>
      </c>
      <c r="D117" s="88">
        <f>D120+D122+D125+D126+D127+D128+D131+D132</f>
        <v>180711.41</v>
      </c>
      <c r="E117" s="88">
        <f>E120+E122+E125+E126+E127+E128+E131+E132</f>
        <v>180711.41</v>
      </c>
      <c r="F117" s="88">
        <f t="shared" si="6"/>
        <v>0</v>
      </c>
    </row>
    <row r="118" spans="1:6" s="85" customFormat="1" ht="12.75" hidden="1">
      <c r="A118" s="87" t="s">
        <v>54</v>
      </c>
      <c r="B118" s="95" t="s">
        <v>51</v>
      </c>
      <c r="C118" s="94" t="s">
        <v>303</v>
      </c>
      <c r="D118" s="88">
        <v>0</v>
      </c>
      <c r="E118" s="88">
        <v>0</v>
      </c>
      <c r="F118" s="88">
        <f t="shared" si="6"/>
        <v>0</v>
      </c>
    </row>
    <row r="119" spans="1:6" s="85" customFormat="1" ht="22.5" hidden="1">
      <c r="A119" s="87" t="s">
        <v>55</v>
      </c>
      <c r="B119" s="95" t="s">
        <v>51</v>
      </c>
      <c r="C119" s="94" t="s">
        <v>188</v>
      </c>
      <c r="D119" s="88">
        <v>0</v>
      </c>
      <c r="E119" s="88">
        <v>0</v>
      </c>
      <c r="F119" s="88">
        <f t="shared" si="6"/>
        <v>0</v>
      </c>
    </row>
    <row r="120" spans="1:6" s="85" customFormat="1" ht="12.75" hidden="1">
      <c r="A120" s="87" t="s">
        <v>56</v>
      </c>
      <c r="B120" s="95" t="s">
        <v>51</v>
      </c>
      <c r="C120" s="94" t="s">
        <v>304</v>
      </c>
      <c r="D120" s="88">
        <v>0</v>
      </c>
      <c r="E120" s="88">
        <v>0</v>
      </c>
      <c r="F120" s="88">
        <f t="shared" si="6"/>
        <v>0</v>
      </c>
    </row>
    <row r="121" spans="1:6" s="85" customFormat="1" ht="12.75" hidden="1">
      <c r="A121" s="87" t="s">
        <v>58</v>
      </c>
      <c r="B121" s="95" t="s">
        <v>51</v>
      </c>
      <c r="C121" s="94" t="s">
        <v>189</v>
      </c>
      <c r="D121" s="88">
        <v>0</v>
      </c>
      <c r="E121" s="88">
        <v>0</v>
      </c>
      <c r="F121" s="88">
        <f t="shared" si="6"/>
        <v>0</v>
      </c>
    </row>
    <row r="122" spans="1:6" s="85" customFormat="1" ht="21.75" customHeight="1" hidden="1">
      <c r="A122" s="87" t="s">
        <v>57</v>
      </c>
      <c r="B122" s="95" t="s">
        <v>51</v>
      </c>
      <c r="C122" s="94" t="s">
        <v>305</v>
      </c>
      <c r="D122" s="88">
        <v>0</v>
      </c>
      <c r="E122" s="88">
        <v>0</v>
      </c>
      <c r="F122" s="88">
        <f t="shared" si="6"/>
        <v>0</v>
      </c>
    </row>
    <row r="123" spans="1:6" s="85" customFormat="1" ht="12.75" hidden="1">
      <c r="A123" s="87" t="s">
        <v>59</v>
      </c>
      <c r="B123" s="95" t="s">
        <v>51</v>
      </c>
      <c r="C123" s="94" t="s">
        <v>190</v>
      </c>
      <c r="D123" s="88">
        <v>0</v>
      </c>
      <c r="E123" s="88">
        <v>0</v>
      </c>
      <c r="F123" s="88">
        <f t="shared" si="6"/>
        <v>0</v>
      </c>
    </row>
    <row r="124" spans="1:6" s="85" customFormat="1" ht="12.75" hidden="1">
      <c r="A124" s="87" t="s">
        <v>61</v>
      </c>
      <c r="B124" s="95" t="s">
        <v>51</v>
      </c>
      <c r="C124" s="94" t="s">
        <v>191</v>
      </c>
      <c r="D124" s="88">
        <v>0</v>
      </c>
      <c r="E124" s="88">
        <v>0</v>
      </c>
      <c r="F124" s="88">
        <f t="shared" si="6"/>
        <v>0</v>
      </c>
    </row>
    <row r="125" spans="1:6" s="85" customFormat="1" ht="12.75">
      <c r="A125" s="87" t="s">
        <v>62</v>
      </c>
      <c r="B125" s="95" t="s">
        <v>51</v>
      </c>
      <c r="C125" s="94" t="s">
        <v>396</v>
      </c>
      <c r="D125" s="88">
        <v>6267.24</v>
      </c>
      <c r="E125" s="88">
        <v>6267.24</v>
      </c>
      <c r="F125" s="88">
        <f t="shared" si="6"/>
        <v>0</v>
      </c>
    </row>
    <row r="126" spans="1:6" s="85" customFormat="1" ht="22.5">
      <c r="A126" s="87" t="s">
        <v>63</v>
      </c>
      <c r="B126" s="95" t="s">
        <v>51</v>
      </c>
      <c r="C126" s="94" t="s">
        <v>318</v>
      </c>
      <c r="D126" s="88">
        <v>69437.13</v>
      </c>
      <c r="E126" s="88">
        <v>69437.13</v>
      </c>
      <c r="F126" s="88">
        <f t="shared" si="6"/>
        <v>0</v>
      </c>
    </row>
    <row r="127" spans="1:6" s="85" customFormat="1" ht="12.75">
      <c r="A127" s="87" t="s">
        <v>64</v>
      </c>
      <c r="B127" s="95" t="s">
        <v>51</v>
      </c>
      <c r="C127" s="94" t="s">
        <v>397</v>
      </c>
      <c r="D127" s="88">
        <v>31223.04</v>
      </c>
      <c r="E127" s="88">
        <v>31223.04</v>
      </c>
      <c r="F127" s="88">
        <f t="shared" si="6"/>
        <v>0</v>
      </c>
    </row>
    <row r="128" spans="1:6" s="85" customFormat="1" ht="18" customHeight="1">
      <c r="A128" s="87" t="s">
        <v>65</v>
      </c>
      <c r="B128" s="95" t="s">
        <v>51</v>
      </c>
      <c r="C128" s="94" t="s">
        <v>319</v>
      </c>
      <c r="D128" s="88">
        <v>71984</v>
      </c>
      <c r="E128" s="88">
        <v>71984</v>
      </c>
      <c r="F128" s="88">
        <f t="shared" si="6"/>
        <v>0</v>
      </c>
    </row>
    <row r="129" spans="1:6" s="85" customFormat="1" ht="0.75" customHeight="1" hidden="1">
      <c r="A129" s="87" t="s">
        <v>66</v>
      </c>
      <c r="B129" s="95" t="s">
        <v>51</v>
      </c>
      <c r="C129" s="94" t="s">
        <v>192</v>
      </c>
      <c r="D129" s="88">
        <v>0</v>
      </c>
      <c r="E129" s="88">
        <v>0</v>
      </c>
      <c r="F129" s="88">
        <f t="shared" si="6"/>
        <v>0</v>
      </c>
    </row>
    <row r="130" spans="1:6" s="85" customFormat="1" ht="20.25" customHeight="1" hidden="1">
      <c r="A130" s="87" t="s">
        <v>68</v>
      </c>
      <c r="B130" s="95" t="s">
        <v>51</v>
      </c>
      <c r="C130" s="94" t="s">
        <v>193</v>
      </c>
      <c r="D130" s="88">
        <v>63803.7</v>
      </c>
      <c r="E130" s="88">
        <v>63803.7</v>
      </c>
      <c r="F130" s="88">
        <v>0</v>
      </c>
    </row>
    <row r="131" spans="1:6" s="85" customFormat="1" ht="0.75" customHeight="1">
      <c r="A131" s="87" t="s">
        <v>218</v>
      </c>
      <c r="B131" s="95" t="s">
        <v>51</v>
      </c>
      <c r="C131" s="94" t="s">
        <v>337</v>
      </c>
      <c r="D131" s="88">
        <v>0</v>
      </c>
      <c r="E131" s="88">
        <v>0</v>
      </c>
      <c r="F131" s="88">
        <f>D131-E131</f>
        <v>0</v>
      </c>
    </row>
    <row r="132" spans="1:6" s="85" customFormat="1" ht="22.5">
      <c r="A132" s="87" t="s">
        <v>67</v>
      </c>
      <c r="B132" s="95" t="s">
        <v>51</v>
      </c>
      <c r="C132" s="94" t="s">
        <v>320</v>
      </c>
      <c r="D132" s="88">
        <v>1800</v>
      </c>
      <c r="E132" s="88">
        <v>1800</v>
      </c>
      <c r="F132" s="88">
        <f aca="true" t="shared" si="7" ref="F132:F138">D132-E132</f>
        <v>0</v>
      </c>
    </row>
    <row r="133" spans="1:6" s="85" customFormat="1" ht="33.75">
      <c r="A133" s="87" t="s">
        <v>301</v>
      </c>
      <c r="B133" s="95" t="s">
        <v>51</v>
      </c>
      <c r="C133" s="94" t="s">
        <v>398</v>
      </c>
      <c r="D133" s="88">
        <f>D136+D137+D139+D140+D141+D143+D146</f>
        <v>785788.59</v>
      </c>
      <c r="E133" s="88">
        <f>E136+E137+E139+E140+E141+E143+E146</f>
        <v>503912</v>
      </c>
      <c r="F133" s="88">
        <f t="shared" si="7"/>
        <v>281876.58999999997</v>
      </c>
    </row>
    <row r="134" spans="1:6" s="85" customFormat="1" ht="12.75" hidden="1">
      <c r="A134" s="87" t="s">
        <v>54</v>
      </c>
      <c r="B134" s="95" t="s">
        <v>51</v>
      </c>
      <c r="C134" s="94" t="s">
        <v>194</v>
      </c>
      <c r="D134" s="88">
        <v>0</v>
      </c>
      <c r="E134" s="88">
        <v>0</v>
      </c>
      <c r="F134" s="88">
        <f t="shared" si="7"/>
        <v>0</v>
      </c>
    </row>
    <row r="135" spans="1:6" s="85" customFormat="1" ht="22.5" hidden="1">
      <c r="A135" s="87" t="s">
        <v>55</v>
      </c>
      <c r="B135" s="95" t="s">
        <v>51</v>
      </c>
      <c r="C135" s="94" t="s">
        <v>195</v>
      </c>
      <c r="D135" s="88">
        <v>0</v>
      </c>
      <c r="E135" s="88">
        <v>0</v>
      </c>
      <c r="F135" s="88">
        <f t="shared" si="7"/>
        <v>0</v>
      </c>
    </row>
    <row r="136" spans="1:6" s="85" customFormat="1" ht="12.75">
      <c r="A136" s="87" t="s">
        <v>56</v>
      </c>
      <c r="B136" s="95" t="s">
        <v>51</v>
      </c>
      <c r="C136" s="94" t="s">
        <v>399</v>
      </c>
      <c r="D136" s="88">
        <v>372769</v>
      </c>
      <c r="E136" s="88">
        <v>232955.09</v>
      </c>
      <c r="F136" s="88">
        <f t="shared" si="7"/>
        <v>139813.91</v>
      </c>
    </row>
    <row r="137" spans="1:6" s="85" customFormat="1" ht="22.5">
      <c r="A137" s="87" t="s">
        <v>57</v>
      </c>
      <c r="B137" s="95" t="s">
        <v>51</v>
      </c>
      <c r="C137" s="94" t="s">
        <v>400</v>
      </c>
      <c r="D137" s="88">
        <v>107276.96</v>
      </c>
      <c r="E137" s="88">
        <v>77546.82</v>
      </c>
      <c r="F137" s="88">
        <f t="shared" si="7"/>
        <v>29730.14</v>
      </c>
    </row>
    <row r="138" spans="1:6" s="85" customFormat="1" ht="12" customHeight="1" hidden="1">
      <c r="A138" s="87" t="s">
        <v>59</v>
      </c>
      <c r="B138" s="95" t="s">
        <v>51</v>
      </c>
      <c r="C138" s="94" t="s">
        <v>196</v>
      </c>
      <c r="D138" s="88">
        <v>0</v>
      </c>
      <c r="E138" s="88">
        <v>0</v>
      </c>
      <c r="F138" s="88">
        <f t="shared" si="7"/>
        <v>0</v>
      </c>
    </row>
    <row r="139" spans="1:6" s="85" customFormat="1" ht="18" customHeight="1">
      <c r="A139" s="87" t="s">
        <v>62</v>
      </c>
      <c r="B139" s="95" t="s">
        <v>51</v>
      </c>
      <c r="C139" s="94" t="s">
        <v>402</v>
      </c>
      <c r="D139" s="88">
        <v>53732.76</v>
      </c>
      <c r="E139" s="88">
        <v>29827.33</v>
      </c>
      <c r="F139" s="88">
        <v>34000</v>
      </c>
    </row>
    <row r="140" spans="1:6" s="85" customFormat="1" ht="22.5" customHeight="1">
      <c r="A140" s="87" t="s">
        <v>63</v>
      </c>
      <c r="B140" s="95" t="s">
        <v>51</v>
      </c>
      <c r="C140" s="94" t="s">
        <v>403</v>
      </c>
      <c r="D140" s="88">
        <v>21293.87</v>
      </c>
      <c r="E140" s="88">
        <v>4067.6</v>
      </c>
      <c r="F140" s="88">
        <f>D140-E140</f>
        <v>17226.27</v>
      </c>
    </row>
    <row r="141" spans="1:6" s="85" customFormat="1" ht="12.75">
      <c r="A141" s="87" t="s">
        <v>64</v>
      </c>
      <c r="B141" s="95" t="s">
        <v>51</v>
      </c>
      <c r="C141" s="94" t="s">
        <v>401</v>
      </c>
      <c r="D141" s="88">
        <v>16500</v>
      </c>
      <c r="E141" s="88">
        <v>14741.16</v>
      </c>
      <c r="F141" s="88">
        <f>D141-E141</f>
        <v>1758.8400000000001</v>
      </c>
    </row>
    <row r="142" spans="1:6" s="85" customFormat="1" ht="12.75" hidden="1">
      <c r="A142" s="87" t="s">
        <v>65</v>
      </c>
      <c r="B142" s="95" t="s">
        <v>51</v>
      </c>
      <c r="C142" s="94" t="s">
        <v>197</v>
      </c>
      <c r="D142" s="88">
        <v>33000</v>
      </c>
      <c r="E142" s="88">
        <v>0</v>
      </c>
      <c r="F142" s="88">
        <v>33000</v>
      </c>
    </row>
    <row r="143" spans="1:6" s="85" customFormat="1" ht="19.5" customHeight="1">
      <c r="A143" s="87" t="s">
        <v>65</v>
      </c>
      <c r="B143" s="95" t="s">
        <v>51</v>
      </c>
      <c r="C143" s="94" t="s">
        <v>404</v>
      </c>
      <c r="D143" s="88">
        <v>209016</v>
      </c>
      <c r="E143" s="88">
        <v>144774</v>
      </c>
      <c r="F143" s="88">
        <f>D143-E143</f>
        <v>64242</v>
      </c>
    </row>
    <row r="144" spans="1:6" s="85" customFormat="1" ht="22.5" hidden="1">
      <c r="A144" s="87" t="s">
        <v>66</v>
      </c>
      <c r="B144" s="95" t="s">
        <v>51</v>
      </c>
      <c r="C144" s="94" t="s">
        <v>198</v>
      </c>
      <c r="D144" s="88">
        <v>0</v>
      </c>
      <c r="E144" s="88">
        <v>0</v>
      </c>
      <c r="F144" s="88">
        <f>D144-E144</f>
        <v>0</v>
      </c>
    </row>
    <row r="145" spans="1:6" s="85" customFormat="1" ht="0.75" customHeight="1" hidden="1">
      <c r="A145" s="87" t="s">
        <v>68</v>
      </c>
      <c r="B145" s="95" t="s">
        <v>51</v>
      </c>
      <c r="C145" s="94" t="s">
        <v>365</v>
      </c>
      <c r="D145" s="88">
        <v>0</v>
      </c>
      <c r="E145" s="88">
        <v>0</v>
      </c>
      <c r="F145" s="88">
        <f>D145-E145</f>
        <v>0</v>
      </c>
    </row>
    <row r="146" spans="1:6" s="85" customFormat="1" ht="21" customHeight="1">
      <c r="A146" s="87" t="s">
        <v>67</v>
      </c>
      <c r="B146" s="95" t="s">
        <v>51</v>
      </c>
      <c r="C146" s="94" t="s">
        <v>405</v>
      </c>
      <c r="D146" s="88">
        <v>5200</v>
      </c>
      <c r="E146" s="88">
        <v>0</v>
      </c>
      <c r="F146" s="88">
        <f aca="true" t="shared" si="8" ref="F146:F156">D146-E146</f>
        <v>5200</v>
      </c>
    </row>
    <row r="147" spans="1:6" s="85" customFormat="1" ht="36.75" customHeight="1" hidden="1">
      <c r="A147" s="87" t="s">
        <v>238</v>
      </c>
      <c r="B147" s="95" t="s">
        <v>51</v>
      </c>
      <c r="C147" s="94" t="s">
        <v>239</v>
      </c>
      <c r="D147" s="88">
        <v>0</v>
      </c>
      <c r="E147" s="88">
        <f>E148</f>
        <v>0</v>
      </c>
      <c r="F147" s="88">
        <f t="shared" si="8"/>
        <v>0</v>
      </c>
    </row>
    <row r="148" spans="1:6" s="85" customFormat="1" ht="25.5" customHeight="1" hidden="1">
      <c r="A148" s="87" t="s">
        <v>72</v>
      </c>
      <c r="B148" s="95" t="s">
        <v>51</v>
      </c>
      <c r="C148" s="94" t="s">
        <v>242</v>
      </c>
      <c r="D148" s="88">
        <v>0</v>
      </c>
      <c r="E148" s="88">
        <f>E149</f>
        <v>0</v>
      </c>
      <c r="F148" s="88">
        <f>D148-E148</f>
        <v>0</v>
      </c>
    </row>
    <row r="149" spans="1:6" s="85" customFormat="1" ht="22.5" customHeight="1" hidden="1">
      <c r="A149" s="87" t="s">
        <v>228</v>
      </c>
      <c r="B149" s="95" t="s">
        <v>51</v>
      </c>
      <c r="C149" s="94" t="s">
        <v>240</v>
      </c>
      <c r="D149" s="88">
        <v>0</v>
      </c>
      <c r="E149" s="88">
        <v>0</v>
      </c>
      <c r="F149" s="88">
        <f t="shared" si="8"/>
        <v>0</v>
      </c>
    </row>
    <row r="150" spans="1:6" s="85" customFormat="1" ht="24" customHeight="1" hidden="1">
      <c r="A150" s="87" t="s">
        <v>64</v>
      </c>
      <c r="B150" s="95" t="s">
        <v>51</v>
      </c>
      <c r="C150" s="94" t="s">
        <v>241</v>
      </c>
      <c r="D150" s="88">
        <v>0</v>
      </c>
      <c r="E150" s="88">
        <v>0</v>
      </c>
      <c r="F150" s="88">
        <f t="shared" si="8"/>
        <v>0</v>
      </c>
    </row>
    <row r="151" spans="1:6" s="85" customFormat="1" ht="0.75" customHeight="1" hidden="1">
      <c r="A151" s="87" t="s">
        <v>72</v>
      </c>
      <c r="B151" s="95" t="s">
        <v>51</v>
      </c>
      <c r="C151" s="94" t="s">
        <v>199</v>
      </c>
      <c r="D151" s="88">
        <f>D152</f>
        <v>16000</v>
      </c>
      <c r="E151" s="88">
        <v>0</v>
      </c>
      <c r="F151" s="88">
        <f t="shared" si="8"/>
        <v>16000</v>
      </c>
    </row>
    <row r="152" spans="1:6" s="85" customFormat="1" ht="19.5" customHeight="1" hidden="1">
      <c r="A152" s="87" t="s">
        <v>54</v>
      </c>
      <c r="B152" s="95" t="s">
        <v>51</v>
      </c>
      <c r="C152" s="94" t="s">
        <v>200</v>
      </c>
      <c r="D152" s="88">
        <f>D153</f>
        <v>16000</v>
      </c>
      <c r="E152" s="88">
        <f>E151</f>
        <v>0</v>
      </c>
      <c r="F152" s="88">
        <f t="shared" si="8"/>
        <v>16000</v>
      </c>
    </row>
    <row r="153" spans="1:6" s="85" customFormat="1" ht="21" customHeight="1" hidden="1">
      <c r="A153" s="87" t="s">
        <v>55</v>
      </c>
      <c r="B153" s="95" t="s">
        <v>51</v>
      </c>
      <c r="C153" s="94" t="s">
        <v>201</v>
      </c>
      <c r="D153" s="88">
        <f>D154</f>
        <v>16000</v>
      </c>
      <c r="E153" s="88">
        <f>E152</f>
        <v>0</v>
      </c>
      <c r="F153" s="88">
        <f t="shared" si="8"/>
        <v>16000</v>
      </c>
    </row>
    <row r="154" spans="1:6" s="85" customFormat="1" ht="17.25" customHeight="1" hidden="1">
      <c r="A154" s="87" t="s">
        <v>56</v>
      </c>
      <c r="B154" s="95" t="s">
        <v>51</v>
      </c>
      <c r="C154" s="94" t="s">
        <v>202</v>
      </c>
      <c r="D154" s="88">
        <v>16000</v>
      </c>
      <c r="E154" s="88">
        <f>E153</f>
        <v>0</v>
      </c>
      <c r="F154" s="88">
        <f t="shared" si="8"/>
        <v>16000</v>
      </c>
    </row>
    <row r="155" spans="1:6" s="85" customFormat="1" ht="101.25">
      <c r="A155" s="87" t="s">
        <v>390</v>
      </c>
      <c r="B155" s="95" t="s">
        <v>51</v>
      </c>
      <c r="C155" s="94" t="s">
        <v>389</v>
      </c>
      <c r="D155" s="88">
        <f>D158+D161</f>
        <v>28620</v>
      </c>
      <c r="E155" s="88">
        <f>E158+E161</f>
        <v>7155</v>
      </c>
      <c r="F155" s="88">
        <f t="shared" si="8"/>
        <v>21465</v>
      </c>
    </row>
    <row r="156" spans="1:6" s="85" customFormat="1" ht="12.75" hidden="1">
      <c r="A156" s="87" t="s">
        <v>54</v>
      </c>
      <c r="B156" s="95" t="s">
        <v>51</v>
      </c>
      <c r="C156" s="94" t="s">
        <v>203</v>
      </c>
      <c r="D156" s="88">
        <f>D157</f>
        <v>19080</v>
      </c>
      <c r="E156" s="88">
        <f>E157</f>
        <v>3180</v>
      </c>
      <c r="F156" s="88">
        <f t="shared" si="8"/>
        <v>15900</v>
      </c>
    </row>
    <row r="157" spans="1:6" s="85" customFormat="1" ht="22.5" hidden="1">
      <c r="A157" s="87" t="s">
        <v>55</v>
      </c>
      <c r="B157" s="95" t="s">
        <v>51</v>
      </c>
      <c r="C157" s="94" t="s">
        <v>204</v>
      </c>
      <c r="D157" s="88">
        <f>D158</f>
        <v>19080</v>
      </c>
      <c r="E157" s="88">
        <f>E158</f>
        <v>3180</v>
      </c>
      <c r="F157" s="88">
        <f>D157-E158</f>
        <v>15900</v>
      </c>
    </row>
    <row r="158" spans="1:6" s="85" customFormat="1" ht="12.75">
      <c r="A158" s="87" t="s">
        <v>339</v>
      </c>
      <c r="B158" s="95" t="s">
        <v>51</v>
      </c>
      <c r="C158" s="94" t="s">
        <v>406</v>
      </c>
      <c r="D158" s="88">
        <v>19080</v>
      </c>
      <c r="E158" s="88">
        <v>3180</v>
      </c>
      <c r="F158" s="88">
        <f aca="true" t="shared" si="9" ref="F158:F164">D158-E158</f>
        <v>15900</v>
      </c>
    </row>
    <row r="159" spans="1:6" s="85" customFormat="1" ht="22.5" hidden="1">
      <c r="A159" s="87" t="s">
        <v>72</v>
      </c>
      <c r="B159" s="95" t="s">
        <v>51</v>
      </c>
      <c r="C159" s="94" t="s">
        <v>206</v>
      </c>
      <c r="D159" s="88">
        <f>D160</f>
        <v>9540</v>
      </c>
      <c r="E159" s="88">
        <f>E160</f>
        <v>3975</v>
      </c>
      <c r="F159" s="88">
        <f t="shared" si="9"/>
        <v>5565</v>
      </c>
    </row>
    <row r="160" spans="1:6" s="85" customFormat="1" ht="12.75" hidden="1">
      <c r="A160" s="87" t="s">
        <v>54</v>
      </c>
      <c r="B160" s="95" t="s">
        <v>51</v>
      </c>
      <c r="C160" s="94" t="s">
        <v>207</v>
      </c>
      <c r="D160" s="88">
        <f>D161</f>
        <v>9540</v>
      </c>
      <c r="E160" s="88">
        <f>E161</f>
        <v>3975</v>
      </c>
      <c r="F160" s="88">
        <f t="shared" si="9"/>
        <v>5565</v>
      </c>
    </row>
    <row r="161" spans="1:6" s="85" customFormat="1" ht="33.75" customHeight="1">
      <c r="A161" s="87" t="s">
        <v>340</v>
      </c>
      <c r="B161" s="95" t="s">
        <v>51</v>
      </c>
      <c r="C161" s="94" t="s">
        <v>391</v>
      </c>
      <c r="D161" s="88">
        <v>9540</v>
      </c>
      <c r="E161" s="88">
        <v>3975</v>
      </c>
      <c r="F161" s="88">
        <f t="shared" si="9"/>
        <v>5565</v>
      </c>
    </row>
    <row r="162" spans="1:6" s="85" customFormat="1" ht="78.75">
      <c r="A162" s="87" t="s">
        <v>306</v>
      </c>
      <c r="B162" s="95" t="s">
        <v>51</v>
      </c>
      <c r="C162" s="94" t="s">
        <v>307</v>
      </c>
      <c r="D162" s="88">
        <v>0</v>
      </c>
      <c r="E162" s="88">
        <v>0</v>
      </c>
      <c r="F162" s="88">
        <f t="shared" si="9"/>
        <v>0</v>
      </c>
    </row>
    <row r="163" spans="1:6" s="85" customFormat="1" ht="22.5">
      <c r="A163" s="87" t="s">
        <v>67</v>
      </c>
      <c r="B163" s="95" t="s">
        <v>51</v>
      </c>
      <c r="C163" s="94" t="s">
        <v>407</v>
      </c>
      <c r="D163" s="88">
        <f>D162</f>
        <v>0</v>
      </c>
      <c r="E163" s="88">
        <v>0</v>
      </c>
      <c r="F163" s="88">
        <f t="shared" si="9"/>
        <v>0</v>
      </c>
    </row>
    <row r="164" spans="1:6" s="85" customFormat="1" ht="33.75">
      <c r="A164" s="87" t="s">
        <v>330</v>
      </c>
      <c r="B164" s="95" t="s">
        <v>51</v>
      </c>
      <c r="C164" s="94" t="s">
        <v>331</v>
      </c>
      <c r="D164" s="88">
        <v>31000</v>
      </c>
      <c r="E164" s="88">
        <v>23031.35</v>
      </c>
      <c r="F164" s="88">
        <f t="shared" si="9"/>
        <v>7968.6500000000015</v>
      </c>
    </row>
    <row r="165" spans="1:6" s="85" customFormat="1" ht="22.5">
      <c r="A165" s="87" t="s">
        <v>332</v>
      </c>
      <c r="B165" s="95" t="s">
        <v>51</v>
      </c>
      <c r="C165" s="94" t="s">
        <v>333</v>
      </c>
      <c r="D165" s="88">
        <f>D164</f>
        <v>31000</v>
      </c>
      <c r="E165" s="88">
        <f>E164</f>
        <v>23031.35</v>
      </c>
      <c r="F165" s="88">
        <f>D165-E165</f>
        <v>7968.6500000000015</v>
      </c>
    </row>
    <row r="166" spans="1:6" s="85" customFormat="1" ht="33.75">
      <c r="A166" s="87" t="s">
        <v>334</v>
      </c>
      <c r="B166" s="95" t="s">
        <v>51</v>
      </c>
      <c r="C166" s="94" t="s">
        <v>335</v>
      </c>
      <c r="D166" s="88">
        <f>D165</f>
        <v>31000</v>
      </c>
      <c r="E166" s="88">
        <f>E165</f>
        <v>23031.35</v>
      </c>
      <c r="F166" s="88">
        <f>D166-E166</f>
        <v>7968.6500000000015</v>
      </c>
    </row>
    <row r="167" spans="1:6" s="85" customFormat="1" ht="22.5">
      <c r="A167" s="87" t="s">
        <v>73</v>
      </c>
      <c r="B167" s="95" t="s">
        <v>52</v>
      </c>
      <c r="C167" s="94" t="s">
        <v>205</v>
      </c>
      <c r="D167" s="88">
        <v>-15765.29</v>
      </c>
      <c r="E167" s="88">
        <v>342619.7</v>
      </c>
      <c r="F167" s="88">
        <f>D167-E167</f>
        <v>-358384.99</v>
      </c>
    </row>
    <row r="168" spans="4:6" s="24" customFormat="1" ht="12.75">
      <c r="D168" s="39"/>
      <c r="E168" s="39"/>
      <c r="F168" s="39"/>
    </row>
  </sheetData>
  <sheetProtection/>
  <mergeCells count="2">
    <mergeCell ref="A1:E1"/>
    <mergeCell ref="F3:F5"/>
  </mergeCells>
  <printOptions/>
  <pageMargins left="0.3937007874015748" right="0.3937007874015748" top="0.3937007874015748" bottom="0.3937007874015748" header="0" footer="0"/>
  <pageSetup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J33"/>
  <sheetViews>
    <sheetView tabSelected="1" zoomScalePageLayoutView="0" workbookViewId="0" topLeftCell="A1">
      <selection activeCell="D19" sqref="D19"/>
    </sheetView>
  </sheetViews>
  <sheetFormatPr defaultColWidth="9.00390625" defaultRowHeight="12.75"/>
  <cols>
    <col min="1" max="1" width="36.25390625" style="35" customWidth="1"/>
    <col min="2" max="2" width="10.375" style="35" customWidth="1"/>
    <col min="3" max="3" width="22.75390625" style="36" customWidth="1"/>
    <col min="4" max="4" width="19.25390625" style="37" customWidth="1"/>
    <col min="5" max="5" width="15.25390625" style="33" customWidth="1"/>
    <col min="6" max="6" width="15.25390625" style="34" customWidth="1"/>
    <col min="7" max="8" width="0.74609375" style="34" customWidth="1"/>
    <col min="9" max="16384" width="9.125" style="34" customWidth="1"/>
  </cols>
  <sheetData>
    <row r="1" spans="1:6" s="32" customFormat="1" ht="12.75" customHeight="1">
      <c r="A1" s="122"/>
      <c r="B1" s="122"/>
      <c r="C1" s="122"/>
      <c r="D1" s="122"/>
      <c r="E1" s="122"/>
      <c r="F1" s="122"/>
    </row>
    <row r="2" spans="1:6" s="32" customFormat="1" ht="12.75" customHeight="1">
      <c r="A2" s="16"/>
      <c r="B2" s="21"/>
      <c r="C2" s="54"/>
      <c r="D2" s="55"/>
      <c r="E2" s="56"/>
      <c r="F2" s="57" t="s">
        <v>23</v>
      </c>
    </row>
    <row r="3" spans="1:6" s="32" customFormat="1" ht="12.75" customHeight="1">
      <c r="A3" s="58" t="s">
        <v>26</v>
      </c>
      <c r="B3"/>
      <c r="C3" s="59"/>
      <c r="D3" s="60"/>
      <c r="E3" s="61"/>
      <c r="F3" s="62"/>
    </row>
    <row r="4" spans="1:6" s="32" customFormat="1" ht="12.75" customHeight="1">
      <c r="A4" s="19"/>
      <c r="B4" s="63"/>
      <c r="C4" s="64"/>
      <c r="D4" s="65"/>
      <c r="E4" s="65"/>
      <c r="F4" s="64"/>
    </row>
    <row r="5" spans="1:6" s="32" customFormat="1" ht="12.75" customHeight="1">
      <c r="A5" s="123" t="s">
        <v>5</v>
      </c>
      <c r="B5" s="126" t="s">
        <v>29</v>
      </c>
      <c r="C5" s="110" t="s">
        <v>39</v>
      </c>
      <c r="D5" s="115" t="s">
        <v>30</v>
      </c>
      <c r="E5" s="131" t="s">
        <v>15</v>
      </c>
      <c r="F5" s="118" t="s">
        <v>27</v>
      </c>
    </row>
    <row r="6" spans="1:6" s="32" customFormat="1" ht="12.75" customHeight="1">
      <c r="A6" s="124"/>
      <c r="B6" s="127"/>
      <c r="C6" s="129"/>
      <c r="D6" s="111"/>
      <c r="E6" s="132"/>
      <c r="F6" s="134"/>
    </row>
    <row r="7" spans="1:6" s="32" customFormat="1" ht="12.75" customHeight="1">
      <c r="A7" s="124"/>
      <c r="B7" s="127"/>
      <c r="C7" s="129"/>
      <c r="D7" s="111"/>
      <c r="E7" s="132"/>
      <c r="F7" s="107"/>
    </row>
    <row r="8" spans="1:6" s="32" customFormat="1" ht="12.75" customHeight="1">
      <c r="A8" s="124"/>
      <c r="B8" s="127"/>
      <c r="C8" s="129"/>
      <c r="D8" s="111"/>
      <c r="E8" s="132"/>
      <c r="F8" s="107"/>
    </row>
    <row r="9" spans="1:6" s="32" customFormat="1" ht="12.75" customHeight="1">
      <c r="A9" s="125"/>
      <c r="B9" s="128"/>
      <c r="C9" s="130"/>
      <c r="D9" s="112"/>
      <c r="E9" s="133"/>
      <c r="F9" s="135"/>
    </row>
    <row r="10" spans="1:6" s="32" customFormat="1" ht="12.75" customHeight="1" thickBot="1">
      <c r="A10" s="29">
        <v>1</v>
      </c>
      <c r="B10" s="6">
        <v>2</v>
      </c>
      <c r="C10" s="45">
        <v>3</v>
      </c>
      <c r="D10" s="46" t="s">
        <v>1</v>
      </c>
      <c r="E10" s="46" t="s">
        <v>2</v>
      </c>
      <c r="F10" s="46" t="s">
        <v>6</v>
      </c>
    </row>
    <row r="11" spans="1:10" s="22" customFormat="1" ht="12.75">
      <c r="A11" s="76" t="s">
        <v>45</v>
      </c>
      <c r="B11" s="77">
        <v>500</v>
      </c>
      <c r="C11" s="91" t="s">
        <v>208</v>
      </c>
      <c r="D11" s="78">
        <f>D12</f>
        <v>15765.290000000037</v>
      </c>
      <c r="E11" s="78">
        <f>E12</f>
        <v>-342619.69999999995</v>
      </c>
      <c r="F11" s="78">
        <f>D11-E11</f>
        <v>358384.99</v>
      </c>
      <c r="G11" s="39"/>
      <c r="H11" s="39"/>
      <c r="I11" s="39"/>
      <c r="J11" s="39"/>
    </row>
    <row r="12" spans="1:10" s="90" customFormat="1" ht="22.5">
      <c r="A12" s="76" t="s">
        <v>343</v>
      </c>
      <c r="B12" s="102">
        <v>700</v>
      </c>
      <c r="C12" s="93" t="s">
        <v>344</v>
      </c>
      <c r="D12" s="103">
        <f>D13+D14</f>
        <v>15765.290000000037</v>
      </c>
      <c r="E12" s="104">
        <f>E13+E14</f>
        <v>-342619.69999999995</v>
      </c>
      <c r="F12" s="78">
        <f aca="true" t="shared" si="0" ref="F12:F20">D12-E12</f>
        <v>358384.99</v>
      </c>
      <c r="G12" s="89"/>
      <c r="H12" s="89"/>
      <c r="I12" s="89"/>
      <c r="J12" s="89"/>
    </row>
    <row r="13" spans="1:10" s="90" customFormat="1" ht="12.75">
      <c r="A13" s="105" t="s">
        <v>345</v>
      </c>
      <c r="B13" s="102">
        <v>700</v>
      </c>
      <c r="C13" s="93" t="s">
        <v>346</v>
      </c>
      <c r="D13" s="103">
        <v>-2894409</v>
      </c>
      <c r="E13" s="103">
        <v>-1966261.71</v>
      </c>
      <c r="F13" s="78">
        <f t="shared" si="0"/>
        <v>-928147.29</v>
      </c>
      <c r="G13" s="89"/>
      <c r="H13" s="89"/>
      <c r="I13" s="89"/>
      <c r="J13" s="89"/>
    </row>
    <row r="14" spans="1:10" s="90" customFormat="1" ht="12.75">
      <c r="A14" s="105" t="s">
        <v>347</v>
      </c>
      <c r="B14" s="102">
        <v>700</v>
      </c>
      <c r="C14" s="93" t="s">
        <v>348</v>
      </c>
      <c r="D14" s="103">
        <v>2910174.29</v>
      </c>
      <c r="E14" s="103">
        <v>1623642.01</v>
      </c>
      <c r="F14" s="78">
        <f t="shared" si="0"/>
        <v>1286532.28</v>
      </c>
      <c r="G14" s="89"/>
      <c r="H14" s="89"/>
      <c r="I14" s="89"/>
      <c r="J14" s="89"/>
    </row>
    <row r="15" spans="1:10" s="90" customFormat="1" ht="22.5">
      <c r="A15" s="105" t="s">
        <v>349</v>
      </c>
      <c r="B15" s="102">
        <v>710</v>
      </c>
      <c r="C15" s="93" t="s">
        <v>350</v>
      </c>
      <c r="D15" s="103">
        <f>D13</f>
        <v>-2894409</v>
      </c>
      <c r="E15" s="103">
        <f>E13</f>
        <v>-1966261.71</v>
      </c>
      <c r="F15" s="78">
        <f t="shared" si="0"/>
        <v>-928147.29</v>
      </c>
      <c r="G15" s="89"/>
      <c r="H15" s="89"/>
      <c r="I15" s="89"/>
      <c r="J15" s="89"/>
    </row>
    <row r="16" spans="1:10" s="90" customFormat="1" ht="22.5">
      <c r="A16" s="105" t="s">
        <v>351</v>
      </c>
      <c r="B16" s="102">
        <v>710</v>
      </c>
      <c r="C16" s="93" t="s">
        <v>352</v>
      </c>
      <c r="D16" s="103">
        <f>D15</f>
        <v>-2894409</v>
      </c>
      <c r="E16" s="103">
        <f>E15</f>
        <v>-1966261.71</v>
      </c>
      <c r="F16" s="78">
        <f t="shared" si="0"/>
        <v>-928147.29</v>
      </c>
      <c r="G16" s="89"/>
      <c r="H16" s="89"/>
      <c r="I16" s="89"/>
      <c r="J16" s="89"/>
    </row>
    <row r="17" spans="1:10" s="90" customFormat="1" ht="22.5">
      <c r="A17" s="105" t="s">
        <v>353</v>
      </c>
      <c r="B17" s="102">
        <v>710</v>
      </c>
      <c r="C17" s="93" t="s">
        <v>354</v>
      </c>
      <c r="D17" s="103">
        <f>D16</f>
        <v>-2894409</v>
      </c>
      <c r="E17" s="106">
        <f>E16</f>
        <v>-1966261.71</v>
      </c>
      <c r="F17" s="78">
        <f t="shared" si="0"/>
        <v>-928147.29</v>
      </c>
      <c r="G17" s="89"/>
      <c r="H17" s="89"/>
      <c r="I17" s="89"/>
      <c r="J17" s="89"/>
    </row>
    <row r="18" spans="1:10" s="90" customFormat="1" ht="22.5">
      <c r="A18" s="105" t="s">
        <v>355</v>
      </c>
      <c r="B18" s="102">
        <v>720</v>
      </c>
      <c r="C18" s="93" t="s">
        <v>356</v>
      </c>
      <c r="D18" s="103">
        <f>D14</f>
        <v>2910174.29</v>
      </c>
      <c r="E18" s="103">
        <f>E14</f>
        <v>1623642.01</v>
      </c>
      <c r="F18" s="78">
        <f t="shared" si="0"/>
        <v>1286532.28</v>
      </c>
      <c r="G18" s="89"/>
      <c r="H18" s="89"/>
      <c r="I18" s="89"/>
      <c r="J18" s="89"/>
    </row>
    <row r="19" spans="1:10" s="90" customFormat="1" ht="22.5">
      <c r="A19" s="105" t="s">
        <v>357</v>
      </c>
      <c r="B19" s="102">
        <v>720</v>
      </c>
      <c r="C19" s="93" t="s">
        <v>358</v>
      </c>
      <c r="D19" s="103">
        <f>D14</f>
        <v>2910174.29</v>
      </c>
      <c r="E19" s="103">
        <f>E14</f>
        <v>1623642.01</v>
      </c>
      <c r="F19" s="78">
        <f t="shared" si="0"/>
        <v>1286532.28</v>
      </c>
      <c r="G19" s="89"/>
      <c r="H19" s="89"/>
      <c r="I19" s="89"/>
      <c r="J19" s="89"/>
    </row>
    <row r="20" spans="1:10" s="90" customFormat="1" ht="22.5">
      <c r="A20" s="105" t="s">
        <v>359</v>
      </c>
      <c r="B20" s="92" t="s">
        <v>50</v>
      </c>
      <c r="C20" s="93" t="s">
        <v>360</v>
      </c>
      <c r="D20" s="103">
        <f>D14</f>
        <v>2910174.29</v>
      </c>
      <c r="E20" s="103">
        <f>E19</f>
        <v>1623642.01</v>
      </c>
      <c r="F20" s="78">
        <f t="shared" si="0"/>
        <v>1286532.28</v>
      </c>
      <c r="G20" s="89"/>
      <c r="H20" s="89"/>
      <c r="I20" s="89"/>
      <c r="J20" s="89"/>
    </row>
    <row r="21" spans="1:3" s="39" customFormat="1" ht="12.75">
      <c r="A21" s="24"/>
      <c r="B21" s="24"/>
      <c r="C21" s="24"/>
    </row>
    <row r="22" spans="1:3" s="39" customFormat="1" ht="12.75">
      <c r="A22" s="121" t="s">
        <v>46</v>
      </c>
      <c r="B22" s="121"/>
      <c r="C22" s="79" t="s">
        <v>411</v>
      </c>
    </row>
    <row r="23" spans="1:3" ht="12">
      <c r="A23" s="69" t="s">
        <v>47</v>
      </c>
      <c r="B23" s="70"/>
      <c r="C23" s="69" t="s">
        <v>31</v>
      </c>
    </row>
    <row r="24" spans="1:3" ht="12.75">
      <c r="A24" s="1"/>
      <c r="B24" s="1"/>
      <c r="C24" s="1"/>
    </row>
    <row r="25" spans="1:3" ht="12.75">
      <c r="A25" s="1"/>
      <c r="B25" s="1"/>
      <c r="C25" s="1"/>
    </row>
    <row r="26" spans="1:3" ht="12">
      <c r="A26" s="21" t="s">
        <v>11</v>
      </c>
      <c r="B26" s="17"/>
      <c r="C26" s="17"/>
    </row>
    <row r="27" spans="1:3" ht="12">
      <c r="A27" s="5" t="s">
        <v>48</v>
      </c>
      <c r="B27" s="5"/>
      <c r="C27" s="5" t="s">
        <v>32</v>
      </c>
    </row>
    <row r="28" spans="1:3" ht="12">
      <c r="A28" s="69" t="s">
        <v>47</v>
      </c>
      <c r="B28" s="16"/>
      <c r="C28" s="69" t="s">
        <v>31</v>
      </c>
    </row>
    <row r="29" spans="1:3" ht="12">
      <c r="A29" s="5"/>
      <c r="B29" s="5"/>
      <c r="C29" s="5"/>
    </row>
    <row r="30" spans="1:3" ht="12">
      <c r="A30" s="8" t="s">
        <v>49</v>
      </c>
      <c r="B30" s="8"/>
      <c r="C30" s="71" t="s">
        <v>209</v>
      </c>
    </row>
    <row r="31" spans="1:3" ht="12">
      <c r="A31" s="69" t="s">
        <v>47</v>
      </c>
      <c r="B31" s="16"/>
      <c r="C31" s="69" t="s">
        <v>31</v>
      </c>
    </row>
    <row r="32" spans="1:3" ht="12">
      <c r="A32" s="8"/>
      <c r="B32" s="8"/>
      <c r="C32" s="16"/>
    </row>
    <row r="33" spans="1:6" ht="12.75">
      <c r="A33" s="8" t="s">
        <v>420</v>
      </c>
      <c r="B33" s="1"/>
      <c r="C33" s="1"/>
      <c r="D33" s="39"/>
      <c r="E33" s="39"/>
      <c r="F33" s="39"/>
    </row>
  </sheetData>
  <sheetProtection/>
  <mergeCells count="8">
    <mergeCell ref="A22:B22"/>
    <mergeCell ref="A1:F1"/>
    <mergeCell ref="A5:A9"/>
    <mergeCell ref="B5:B9"/>
    <mergeCell ref="C5:C9"/>
    <mergeCell ref="D5:D9"/>
    <mergeCell ref="E5:E9"/>
    <mergeCell ref="F5:F9"/>
  </mergeCells>
  <printOptions/>
  <pageMargins left="0.3937007874015748" right="0.3937007874015748" top="0.3937007874015748" bottom="0.3937007874015748" header="0.5118110236220472" footer="0.5118110236220472"/>
  <pageSetup fitToHeight="0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Ефимов</dc:creator>
  <cp:keywords/>
  <dc:description/>
  <cp:lastModifiedBy>Customer</cp:lastModifiedBy>
  <cp:lastPrinted>2014-09-03T05:32:47Z</cp:lastPrinted>
  <dcterms:created xsi:type="dcterms:W3CDTF">1999-06-18T11:49:53Z</dcterms:created>
  <dcterms:modified xsi:type="dcterms:W3CDTF">2014-09-03T05:32:56Z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l" linkTarget="prop_col">
    <vt:lpwstr>#ССЫЛКА!</vt:lpwstr>
  </property>
</Properties>
</file>