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5450" windowHeight="634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<sst xmlns="http://schemas.openxmlformats.org/spreadsheetml/2006/main" count="2241" uniqueCount="887">
  <si>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</si>
  <si>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</si>
  <si>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</si>
  <si>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</si>
  <si>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</si>
  <si>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</si>
  <si>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</si>
  <si>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</si>
  <si>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</si>
  <si>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</si>
  <si>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</si>
  <si>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</si>
  <si>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</si>
  <si>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</si>
  <si>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</si>
  <si>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</si>
  <si>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</si>
  <si>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</si>
  <si>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</si>
  <si>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</si>
  <si>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</si>
  <si>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</si>
  <si>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</si>
  <si>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</si>
  <si>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</si>
  <si>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</si>
  <si>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</si>
  <si>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</si>
  <si>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</si>
  <si>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</si>
  <si>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</si>
  <si>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</si>
  <si>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</si>
  <si>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</si>
  <si>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</si>
  <si>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</si>
  <si>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</si>
  <si>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</si>
  <si>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</si>
  <si>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</si>
  <si>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</si>
  <si>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</si>
  <si>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</si>
  <si>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</si>
  <si>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</si>
  <si>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</si>
  <si>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</si>
  <si>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</si>
  <si>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</si>
  <si>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</si>
  <si>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</si>
  <si>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</si>
  <si>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</si>
  <si>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</si>
  <si>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</si>
  <si>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</si>
  <si>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</si>
  <si>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</si>
  <si>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</si>
  <si>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</si>
  <si>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</si>
  <si>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</si>
  <si>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</si>
  <si>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</si>
  <si>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</si>
  <si>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</si>
  <si>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</si>
  <si>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</si>
  <si>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</si>
  <si>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</si>
  <si>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</si>
  <si>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</si>
  <si>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</si>
  <si>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</si>
  <si>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</si>
  <si>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</si>
  <si>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</si>
  <si>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</si>
  <si>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</si>
  <si>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</si>
  <si>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</si>
  <si>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</si>
  <si>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</si>
  <si>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</si>
  <si>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</si>
  <si>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</si>
  <si>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</si>
  <si>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</si>
  <si>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</si>
  <si>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</si>
  <si>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</si>
  <si>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</si>
  <si>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</si>
  <si>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</si>
  <si>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</si>
  <si>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</si>
  <si>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</si>
  <si>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</si>
  <si>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</si>
  <si>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</si>
  <si>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</si>
  <si>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</si>
  <si>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</si>
  <si>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</si>
  <si>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</si>
  <si>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</si>
  <si>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</si>
  <si>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</si>
  <si>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</si>
  <si>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</si>
  <si>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</si>
  <si>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</si>
  <si>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</si>
  <si>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</si>
  <si>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</si>
  <si>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</si>
  <si>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</si>
  <si>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</si>
  <si>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</si>
  <si>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</si>
  <si>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</si>
  <si>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</si>
  <si>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</si>
  <si>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</si>
  <si>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</si>
  <si>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</si>
  <si>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</si>
  <si>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</si>
  <si>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</si>
  <si>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</si>
  <si>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</si>
  <si>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</si>
  <si>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</si>
  <si>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</si>
  <si>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</si>
  <si>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</si>
  <si>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</si>
  <si>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</si>
  <si>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</si>
  <si>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</si>
  <si>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</si>
  <si>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</si>
  <si>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</si>
  <si>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</si>
  <si>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</si>
  <si>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</si>
  <si>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</si>
  <si>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</si>
  <si>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</si>
  <si>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</si>
  <si>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</si>
  <si>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</si>
  <si>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</si>
  <si>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</si>
  <si>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</si>
  <si>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</si>
  <si>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</si>
  <si>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</si>
  <si>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</si>
  <si>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</si>
  <si>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</si>
  <si>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</si>
  <si>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</si>
  <si>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</si>
  <si>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</si>
  <si>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</si>
  <si>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</si>
  <si>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</si>
  <si>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</si>
  <si>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</si>
  <si>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</si>
  <si>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</si>
  <si>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</si>
  <si>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</si>
  <si>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</si>
  <si>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</si>
  <si>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</si>
  <si>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</si>
  <si>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</si>
  <si>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</si>
  <si>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</si>
  <si>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</si>
  <si>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</si>
  <si>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</si>
  <si>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</si>
  <si>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</si>
  <si>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</si>
  <si>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</si>
  <si>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</si>
  <si>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</si>
  <si>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</si>
  <si>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</si>
  <si>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</si>
  <si>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</si>
  <si>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</si>
  <si>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</si>
  <si>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</si>
  <si>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</si>
  <si>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</si>
  <si>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</si>
  <si>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</si>
  <si>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</si>
  <si>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</si>
  <si>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</si>
  <si>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</si>
  <si>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</si>
  <si>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</si>
  <si>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</si>
  <si>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</si>
  <si>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</si>
  <si>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</si>
  <si>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</si>
  <si>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</si>
  <si>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</si>
  <si>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</si>
  <si>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</si>
  <si>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</si>
  <si>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</si>
  <si>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</si>
  <si>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</si>
  <si>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</si>
  <si>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</si>
  <si>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</si>
  <si>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</si>
  <si>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</si>
  <si>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</si>
  <si>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</si>
  <si>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</si>
  <si>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</si>
  <si>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</si>
  <si>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</si>
  <si>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</si>
  <si>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</si>
  <si>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</si>
  <si>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</si>
  <si>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</si>
  <si>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</si>
  <si>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</si>
  <si>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</si>
  <si>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</si>
  <si>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</si>
  <si>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</si>
  <si>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</si>
  <si>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</si>
  <si>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</si>
  <si>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</si>
  <si>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</si>
  <si>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</si>
  <si>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</si>
  <si>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</si>
  <si>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</si>
  <si>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</si>
  <si>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</si>
  <si>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</si>
  <si>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</si>
  <si>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</si>
  <si>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</si>
  <si>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</si>
  <si>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</si>
  <si>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</si>
  <si>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</si>
  <si>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</si>
  <si>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</si>
  <si>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</si>
  <si>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</si>
  <si>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</si>
  <si>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</si>
  <si>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</si>
  <si>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</si>
  <si>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</si>
  <si>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</si>
  <si>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</si>
  <si>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</si>
  <si>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</si>
  <si>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</si>
  <si>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</si>
  <si>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</si>
  <si>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</si>
  <si>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</si>
  <si>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</si>
  <si>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</si>
  <si>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</si>
  <si>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</si>
  <si>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</si>
  <si>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</si>
  <si>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</si>
  <si>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</si>
  <si>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</si>
  <si>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</si>
  <si>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</si>
  <si>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</si>
  <si>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</si>
  <si>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</si>
  <si>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</si>
  <si>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</si>
  <si>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</si>
  <si>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</si>
  <si>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</si>
  <si>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</si>
  <si>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</si>
  <si>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</si>
  <si>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</si>
  <si>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</si>
  <si>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</si>
  <si>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</si>
  <si>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</si>
  <si>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</si>
  <si>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</si>
  <si>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</si>
  <si>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</si>
  <si>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</si>
  <si>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</si>
  <si>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</si>
  <si>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</si>
  <si>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</si>
  <si>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</si>
  <si>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</si>
  <si>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</si>
  <si>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</si>
  <si>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</si>
  <si>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</si>
  <si>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</si>
  <si>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</si>
  <si>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</si>
  <si>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</si>
  <si>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</si>
  <si>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</si>
  <si>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</si>
  <si>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</si>
  <si>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</si>
  <si>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</si>
  <si>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</si>
  <si>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</si>
  <si>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</si>
  <si>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</si>
  <si>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</si>
  <si>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</si>
  <si>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</si>
  <si>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</si>
  <si>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</si>
  <si>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</si>
  <si>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</si>
  <si>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</si>
  <si>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</si>
  <si>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</si>
  <si>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</si>
  <si>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</si>
  <si>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</si>
  <si>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</si>
  <si>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</si>
  <si>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</si>
  <si>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</si>
  <si>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</si>
  <si>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</si>
  <si>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</si>
  <si>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</si>
  <si>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</si>
  <si>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</si>
  <si>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</si>
  <si>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</si>
  <si>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</si>
  <si>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</si>
  <si>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</si>
  <si>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</si>
  <si>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</si>
  <si>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</si>
  <si>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</si>
  <si>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</si>
  <si>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</si>
  <si>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</si>
  <si>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</si>
  <si>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</si>
  <si>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</si>
  <si>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</si>
  <si>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</si>
  <si>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</si>
  <si>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</si>
  <si>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</si>
  <si>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</si>
  <si>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</si>
  <si>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</si>
  <si>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</si>
  <si>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</si>
  <si>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</si>
  <si>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</si>
  <si>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</si>
  <si>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</si>
  <si>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</si>
  <si>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</si>
  <si>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</si>
  <si>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</si>
  <si>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</si>
  <si>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</si>
  <si>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</si>
  <si>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</si>
  <si>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</si>
  <si>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</si>
  <si>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</si>
  <si>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</si>
  <si>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</si>
  <si>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</si>
  <si>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</si>
  <si>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</si>
  <si>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</si>
  <si>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</si>
  <si>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</si>
  <si>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</si>
  <si>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</si>
  <si>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</si>
  <si>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</si>
  <si>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</si>
  <si>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</si>
  <si>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</si>
  <si>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</si>
  <si>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</si>
  <si>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</si>
  <si>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</si>
  <si>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</si>
  <si>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</si>
  <si>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</si>
  <si>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</si>
  <si>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</si>
  <si>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</si>
  <si>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</si>
  <si>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</si>
  <si>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</si>
  <si>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</si>
  <si>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</si>
  <si>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</si>
  <si>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</si>
  <si>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</si>
  <si>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</si>
  <si>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</si>
  <si>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</si>
  <si>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</si>
  <si>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</si>
  <si>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</si>
  <si>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</si>
  <si>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</si>
  <si>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</si>
  <si>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</si>
  <si>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</si>
  <si>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</si>
  <si>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</si>
  <si>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</si>
  <si>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</si>
  <si>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</si>
  <si>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</si>
  <si>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</si>
  <si>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</si>
  <si>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</si>
  <si>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</si>
  <si>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</si>
  <si>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</si>
  <si>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</si>
  <si>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</si>
  <si>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</si>
  <si>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</si>
  <si>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</si>
  <si>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</si>
  <si>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</si>
  <si>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</si>
  <si>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</si>
  <si>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</si>
  <si>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</si>
  <si>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</si>
  <si>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</si>
  <si>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</si>
  <si>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</si>
  <si>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</si>
  <si>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</si>
  <si>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</si>
  <si>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</si>
  <si>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</si>
  <si>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</si>
  <si>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</si>
  <si>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</si>
  <si>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</si>
  <si>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</si>
  <si>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</si>
  <si>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</si>
  <si>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</si>
  <si>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</si>
  <si>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</si>
  <si>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</si>
  <si>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</si>
  <si>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</si>
  <si>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</si>
  <si>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</si>
  <si>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</si>
  <si>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</si>
  <si>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</si>
  <si>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</si>
  <si>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</si>
  <si>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</si>
  <si>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</si>
  <si>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</si>
  <si>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</si>
  <si>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</si>
  <si>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</si>
  <si>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</si>
  <si>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</si>
  <si>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</si>
  <si>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</si>
  <si>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</si>
  <si>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</si>
  <si>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</si>
  <si>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</si>
  <si>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</si>
  <si>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</si>
  <si>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</si>
  <si>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</si>
  <si>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</si>
  <si>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</si>
  <si>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</si>
  <si>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</si>
  <si>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</si>
  <si>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</si>
  <si>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</si>
  <si>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</si>
  <si>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</si>
  <si>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</si>
  <si>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</si>
  <si>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</si>
  <si>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</si>
  <si>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</si>
  <si>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</si>
  <si>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</si>
  <si>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</si>
  <si>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</si>
  <si>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</si>
  <si>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</si>
  <si>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</si>
  <si>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</si>
  <si>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</si>
  <si>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</si>
  <si>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</si>
  <si>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</si>
  <si>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</si>
  <si>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</si>
  <si>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</si>
  <si>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</si>
  <si>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</si>
  <si>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</si>
  <si>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</si>
  <si>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</si>
  <si>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</si>
  <si>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</si>
  <si>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</si>
  <si>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</si>
  <si>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</si>
  <si>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</si>
  <si>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</si>
  <si>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</si>
  <si>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</si>
  <si>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</si>
  <si>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</si>
  <si>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</si>
  <si>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</si>
  <si>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</si>
  <si>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</si>
  <si>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</si>
  <si>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</si>
  <si>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</si>
  <si>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</si>
  <si>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</si>
  <si>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</si>
  <si>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</si>
  <si>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</si>
  <si>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</si>
  <si>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</si>
  <si>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</si>
  <si>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</si>
  <si>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</si>
  <si>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</si>
  <si>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</si>
  <si>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</si>
  <si>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</si>
  <si>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</si>
  <si>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</si>
  <si>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</si>
  <si>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</si>
  <si>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</si>
  <si>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</si>
  <si>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</si>
  <si>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</si>
  <si>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</si>
  <si>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</si>
  <si>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</si>
  <si>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</si>
  <si>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</si>
  <si>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</si>
  <si>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</si>
  <si>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</si>
  <si>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</si>
  <si>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</si>
  <si>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</si>
  <si>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</si>
  <si>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</si>
  <si>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</si>
  <si>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</si>
  <si>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</si>
  <si>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</si>
  <si>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</si>
  <si>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</si>
  <si>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</si>
  <si>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</si>
  <si>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</si>
  <si>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</si>
  <si>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</si>
  <si>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</si>
  <si>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</si>
  <si>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</si>
  <si>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</si>
  <si>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</si>
  <si>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</si>
  <si>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</si>
  <si>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</si>
  <si>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</si>
  <si>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</si>
  <si>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</si>
  <si>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</si>
  <si>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</si>
  <si>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</si>
  <si>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</si>
  <si>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</si>
  <si>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</si>
  <si>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</si>
  <si>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</si>
  <si>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</si>
  <si>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</si>
  <si>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</si>
  <si>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</si>
  <si>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</si>
  <si>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</si>
  <si>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</si>
  <si>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</si>
  <si>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</si>
  <si>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</si>
  <si>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</si>
  <si>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</si>
  <si>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</si>
  <si>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</si>
  <si>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</si>
  <si>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</si>
  <si>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</si>
  <si>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</si>
  <si>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</si>
  <si>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</si>
  <si>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</si>
  <si>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</si>
  <si>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</si>
  <si>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</si>
  <si>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</si>
  <si>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</si>
  <si>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</si>
  <si>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</si>
  <si>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</si>
  <si>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</si>
  <si>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</si>
  <si>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</si>
  <si>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</si>
  <si>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</si>
  <si>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</si>
  <si>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</si>
  <si>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</si>
  <si>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</si>
  <si>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</si>
  <si>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Итого расходов по 05010980201810</t>
  </si>
  <si>
    <t xml:space="preserve">  Итого расходов по 05013420000810</t>
  </si>
  <si>
    <t>00105010980201810240</t>
  </si>
  <si>
    <t>00105013420000810240</t>
  </si>
  <si>
    <t>Средства     самообложения      граждан</t>
  </si>
  <si>
    <t>Средства     самообложения      граждан, зачисляемые в бюджеты поселений</t>
  </si>
  <si>
    <t xml:space="preserve">
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
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</si>
  <si>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</si>
  <si>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</si>
  <si>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</si>
  <si>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0010107000000000000</t>
  </si>
  <si>
    <t>0010107020002800000</t>
  </si>
  <si>
    <t>0010107020002880000</t>
  </si>
  <si>
    <t>0010107020002880290</t>
  </si>
  <si>
    <t>00108017951100000000</t>
  </si>
  <si>
    <t>на 01 ноября 2014 г.</t>
  </si>
  <si>
    <t>00811105035100000120</t>
  </si>
  <si>
    <t>00811105030000000120</t>
  </si>
  <si>
    <t>00811301995100000130</t>
  </si>
  <si>
    <t>00811301000000000130</t>
  </si>
  <si>
    <t>00811300000000000000</t>
  </si>
  <si>
    <t>00811621050100000140</t>
  </si>
  <si>
    <t>00811600000000000000</t>
  </si>
  <si>
    <t>00811700000000000000</t>
  </si>
  <si>
    <t>00811701000100000180</t>
  </si>
  <si>
    <t>00811701050100000180</t>
  </si>
  <si>
    <t>00811714030000000180</t>
  </si>
  <si>
    <t>00811714030100000180</t>
  </si>
  <si>
    <t>00920000000000000000</t>
  </si>
  <si>
    <t>00920200000000000000</t>
  </si>
  <si>
    <t>00920201000000000151</t>
  </si>
  <si>
    <t>00920201001000000151</t>
  </si>
  <si>
    <t>00920201001100000151</t>
  </si>
  <si>
    <t>00920201003000000151</t>
  </si>
  <si>
    <t>00920201003100000151</t>
  </si>
  <si>
    <t>00920201999000000151</t>
  </si>
  <si>
    <t>00920201999100000151</t>
  </si>
  <si>
    <t>00920202000000000151</t>
  </si>
  <si>
    <t>00920202216000000151</t>
  </si>
  <si>
    <t>00920202216100000151</t>
  </si>
  <si>
    <t>00920203000000000151</t>
  </si>
  <si>
    <t>00920203015000000151</t>
  </si>
  <si>
    <t>00920203015100000151</t>
  </si>
  <si>
    <t>00920203024000000151</t>
  </si>
  <si>
    <t>00920203024100000151</t>
  </si>
  <si>
    <t>01.11.2014</t>
  </si>
  <si>
    <t>Увеличение стоимости материальных запасов</t>
  </si>
  <si>
    <t>00801130700500870340</t>
  </si>
  <si>
    <t>00801130700500870200</t>
  </si>
  <si>
    <t>00801130000000000000</t>
  </si>
  <si>
    <t>00801130700500000000</t>
  </si>
  <si>
    <t>00801130700500870000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</si>
  <si>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</si>
  <si>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</si>
  <si>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Межбюджетные трансферты</t>
  </si>
  <si>
    <t xml:space="preserve">          Иные межбюджетные трансферты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</si>
  <si>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Иные межбюджетные трансферты муниципальному району на выполнение передаваемых полномочий по осуществлению первичного воинского учета на территориях. где отсуствуют военные комиссариаты</t>
  </si>
  <si>
    <t xml:space="preserve">              Межбюджетные трансферты</t>
  </si>
  <si>
    <t xml:space="preserve">                Иные межбюджетные трансферты</t>
  </si>
  <si>
    <t xml:space="preserve">                    Перечисления другим бюджетам бюджетной системы Российской Федерации</t>
  </si>
  <si>
    <t>00802000000000000000</t>
  </si>
  <si>
    <t>00802030000000000000</t>
  </si>
  <si>
    <t>0080203521000000000</t>
  </si>
  <si>
    <t>00802035210600000000</t>
  </si>
  <si>
    <t>00802035210632000000</t>
  </si>
  <si>
    <t>00802035210632500000</t>
  </si>
  <si>
    <t>00802035210632540000</t>
  </si>
  <si>
    <t>00802035210632540251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</si>
  <si>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</si>
  <si>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</si>
  <si>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    Резервные фонды местных администраций</t>
  </si>
  <si>
    <t xml:space="preserve">              Иные бюджетные ассигнования</t>
  </si>
  <si>
    <t xml:space="preserve">                Резервные средства</t>
  </si>
  <si>
    <t xml:space="preserve">                    Увеличение стоимости материальных запасов</t>
  </si>
  <si>
    <t>00803000000000000000</t>
  </si>
  <si>
    <t>00803090000000000000</t>
  </si>
  <si>
    <t>00803090700500000000</t>
  </si>
  <si>
    <t>00803090700500800000</t>
  </si>
  <si>
    <t>00803090700500870000</t>
  </si>
  <si>
    <t>00803090700500870340</t>
  </si>
  <si>
    <t>00805000000000000000</t>
  </si>
  <si>
    <t>ЖИЛИЩНО-КОММУНАЛЬНОЕ ХОЗЯЙСТВО</t>
  </si>
  <si>
    <t>Благоустройство</t>
  </si>
  <si>
    <t>00805030000000000000</t>
  </si>
  <si>
    <t>00805036000000000000</t>
  </si>
  <si>
    <t>00805036000100000000</t>
  </si>
  <si>
    <t>Уличное освещение</t>
  </si>
  <si>
    <t>00805036000100200000</t>
  </si>
  <si>
    <t>00805036000100240000</t>
  </si>
  <si>
    <t>00805036000100240223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</si>
  <si>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</si>
  <si>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</si>
  <si>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</si>
  <si>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              Работы, услуги по содержанию имущества</t>
  </si>
  <si>
    <t xml:space="preserve">          Прочие мероприятия  по благоустройству</t>
  </si>
  <si>
    <t>00805036000500000000</t>
  </si>
  <si>
    <t>00805036000500200000</t>
  </si>
  <si>
    <t>00805036000500240000</t>
  </si>
  <si>
    <t>00805036000500240225</t>
  </si>
  <si>
    <t>00808014450000000000</t>
  </si>
  <si>
    <t>00808014450000611000</t>
  </si>
  <si>
    <t>00808014450000611241</t>
  </si>
  <si>
    <t xml:space="preserve">      Другие вопросы в области культуры, кинематографии</t>
  </si>
  <si>
    <t xml:space="preserve">        Строительство объектов муниципальной собственности</t>
  </si>
  <si>
    <t xml:space="preserve">              Бюджетные инвестиции</t>
  </si>
  <si>
    <t xml:space="preserve">                Бюджетные инвестиции в объекты капитального строительства государственной (муниципальной) собственности</t>
  </si>
  <si>
    <t xml:space="preserve">                  Бюджетные инвестиции</t>
  </si>
  <si>
    <t xml:space="preserve">                    Увеличение стоимости основных средств</t>
  </si>
  <si>
    <t>00808044460000400000</t>
  </si>
  <si>
    <t>00808044460000000000</t>
  </si>
  <si>
    <t>00808040000000000000</t>
  </si>
  <si>
    <t>00808044460000414310</t>
  </si>
  <si>
    <t>0080804446000041400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</si>
  <si>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</si>
  <si>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</si>
  <si>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 xml:space="preserve">            Иные межбюджетные трансферты муниципальному району на выполнение передаваемых полномочий на финансовое обеспечение расходов связанных с обеспечением муниципальных служащих и работников не замещающих должности муниципальной службы, осуществляющих функции администрации Красногорского городского поселения</t>
  </si>
  <si>
    <t>00814000000000000000</t>
  </si>
  <si>
    <t>00814030000000000000</t>
  </si>
  <si>
    <t>00814035210000000000</t>
  </si>
  <si>
    <t>008140352106000000000</t>
  </si>
  <si>
    <t>00814035210633000000</t>
  </si>
  <si>
    <t>00814035210633500000</t>
  </si>
  <si>
    <t>00814035210633540000</t>
  </si>
  <si>
    <t>00814035210633540251</t>
  </si>
  <si>
    <t>КУЛЬТУРА, КИНЕМАТОГРАФИЯ</t>
  </si>
  <si>
    <t>00808000000000000000</t>
  </si>
  <si>
    <t>ОБЩЕГОСУДАРСТВЕННЫЕ ВОПРОСЫ</t>
  </si>
  <si>
    <t>00801000000000000000</t>
  </si>
  <si>
    <t xml:space="preserve">            Профилактика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</si>
  <si>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00801130901202000000</t>
  </si>
  <si>
    <t>00801130901202200000</t>
  </si>
  <si>
    <t>00801130901202240000</t>
  </si>
  <si>
    <t>00801130901202240340</t>
  </si>
  <si>
    <t xml:space="preserve">    НАЦИОНАЛЬНАЯ ЭКОНОМИКА</t>
  </si>
  <si>
    <t xml:space="preserve">      Дорожное хозяйство (дорожные фонды)</t>
  </si>
  <si>
    <t xml:space="preserve">        Дорожное хозяйство</t>
  </si>
  <si>
    <t xml:space="preserve">          Содержание и управление дорожным хозяйством</t>
  </si>
  <si>
    <t xml:space="preserve">            Содержание автомобильных дорог общего пользования местного значения за счет средств местного бюджета</t>
  </si>
  <si>
    <t>00804090000000000000</t>
  </si>
  <si>
    <t>00804093150000000000</t>
  </si>
  <si>
    <t>00804093150100000000</t>
  </si>
  <si>
    <t>00804093150111000000</t>
  </si>
  <si>
    <t>00804093150111200000</t>
  </si>
  <si>
    <t>00804093150111240000</t>
  </si>
  <si>
    <t>00804093150111240225</t>
  </si>
  <si>
    <t xml:space="preserve">      Жилищное хозяйство</t>
  </si>
  <si>
    <t xml:space="preserve">        Содействие развитию жилищного строительства</t>
  </si>
  <si>
    <t xml:space="preserve">            Обеспечение мероприятий по капитальному ремонту многоквартирных домов за счет средств бюджетов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</si>
  <si>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</si>
  <si>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        Безвозмездные перечисления организациям, за исключением государственных и муниципальных организаций</t>
  </si>
  <si>
    <t>Расходы по оплате взносов на капитальный ремонт многоквартирных домов</t>
  </si>
  <si>
    <t xml:space="preserve">      Коммунальное хозяйство</t>
  </si>
  <si>
    <t xml:space="preserve">        Реализация мероприятий по водоснабжению и водоотведению</t>
  </si>
  <si>
    <t>00805010980000000000</t>
  </si>
  <si>
    <t>00805010980201000000</t>
  </si>
  <si>
    <t>00805010980201800000</t>
  </si>
  <si>
    <t>00805010980201810000</t>
  </si>
  <si>
    <t>00805010980201810242</t>
  </si>
  <si>
    <t>00805013420000800000</t>
  </si>
  <si>
    <t>00805013420000810000</t>
  </si>
  <si>
    <t>00805013420000810242</t>
  </si>
  <si>
    <t>00805013430000000000</t>
  </si>
  <si>
    <t>00805013430000200000</t>
  </si>
  <si>
    <t>00805013430000240000</t>
  </si>
  <si>
    <t>00805013430000240225</t>
  </si>
  <si>
    <t>00805020000000000000</t>
  </si>
  <si>
    <t>00805023440000000000</t>
  </si>
  <si>
    <t>00805023440000200000</t>
  </si>
  <si>
    <t>00805023440000240000</t>
  </si>
  <si>
    <t>00805023440000240225</t>
  </si>
  <si>
    <t>00805036000100240225</t>
  </si>
  <si>
    <t>00805010000000000000</t>
  </si>
  <si>
    <t xml:space="preserve">  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</si>
  <si>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</si>
  <si>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</si>
  <si>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Субсидии бюджетным учреждениям</t>
  </si>
  <si>
    <t xml:space="preserve">                    Безвозмездные перечисления государственным и муниципальным организациям</t>
  </si>
  <si>
    <t xml:space="preserve">                      Прочие выплаты</t>
  </si>
  <si>
    <t xml:space="preserve">                      Пенсии, пособия,выплачиваемые организациям государственного сектора государственного управления</t>
  </si>
  <si>
    <t>00808010901421000000</t>
  </si>
  <si>
    <t>00808010901421600000</t>
  </si>
  <si>
    <t>00808010901421611000</t>
  </si>
  <si>
    <t>00808010901421611241</t>
  </si>
  <si>
    <t>Культура</t>
  </si>
  <si>
    <t xml:space="preserve">          Долгосрочная целевая программа"Энергосбережение и повышение энергетической эффективности в Красногорском районе Брянской области на 2010-2014 годы и целевые установки на период  до 2020 года"</t>
  </si>
  <si>
    <t xml:space="preserve">                Субсидии бюджетным учреждениям на иные цели</t>
  </si>
  <si>
    <t xml:space="preserve">                      Долгосрочная целева программа энергосбережения и плвышение энергетической эффективности в Красногорском районе</t>
  </si>
  <si>
    <t>20</t>
  </si>
  <si>
    <t>00808047951100000000</t>
  </si>
  <si>
    <t>00808047951100600000</t>
  </si>
  <si>
    <t>00808047951100612000</t>
  </si>
  <si>
    <t>00808047951100612241</t>
  </si>
  <si>
    <t xml:space="preserve">    СОЦИАЛЬНАЯ ПОЛИТИКА</t>
  </si>
  <si>
    <t xml:space="preserve">      Пенсионное обеспечение</t>
  </si>
  <si>
    <t xml:space="preserve">        Доплаты к пенсиям, дополнительное пенсионное обеспечение</t>
  </si>
  <si>
    <t xml:space="preserve">              Социальное обеспечение и иные выплаты населению</t>
  </si>
  <si>
    <t xml:space="preserve">                Иные пенсии, социальные доплаты к пенсиям</t>
  </si>
  <si>
    <t xml:space="preserve">                    Пенсии, пособия, выплачиваемые организациями сектора государственного управления</t>
  </si>
  <si>
    <t>00810000000000000000</t>
  </si>
  <si>
    <t>00810010000000000000</t>
  </si>
  <si>
    <t>00810014910000000000</t>
  </si>
  <si>
    <t>00810014910100300000</t>
  </si>
  <si>
    <t>00810014910100312000</t>
  </si>
  <si>
    <t>00810014910100312263</t>
  </si>
  <si>
    <t xml:space="preserve">            Иные межбюджетные трансферты поселений на финансовое обеспечение расхов связанных с проведением аукционов по продаже движимого и недвижимого имущества и земельных участков, находящихся в собственности Красногорского городского поселения, а также расходов связанных с проведением аукционов на право заключения договоров аренды движимого и недвижимого имущества и земельных участков, находящихся в собственности Красногорского городского поселения на 2014 год</t>
  </si>
  <si>
    <t>00814035210634000000</t>
  </si>
  <si>
    <t>00814035210634500000</t>
  </si>
  <si>
    <t>00814035210634540000</t>
  </si>
  <si>
    <t>00814035210634540251</t>
  </si>
  <si>
    <t xml:space="preserve">            Строительство, архитектура и дорожное хозяйство Брянской области (2014-2020 годы ПП "Автомобильные дороги" (2014-2020 гг). Обеспечение сохранности автомобильных дорог местного значения и условий безопасности движения по ним</t>
  </si>
  <si>
    <t>00804091931617000000</t>
  </si>
  <si>
    <t>00804091931617200000</t>
  </si>
  <si>
    <t>00804091931617240000</t>
  </si>
  <si>
    <t>00804091931617240225</t>
  </si>
  <si>
    <t>00808010000000000000</t>
  </si>
  <si>
    <t>Результат исполнения бюджета (дефицит/профицит)</t>
  </si>
  <si>
    <t>0087900000000000000</t>
  </si>
  <si>
    <t>Эксперт               _________________</t>
  </si>
  <si>
    <t>А.Д.Рощин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</si>
</sst>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1"/>
      <name val="Arial Cyr"/>
      <family val="0"/>
    </font>
    <font>
      <b/>
      <sz val="8"/>
      <color rgb="FF000000"/>
      <name val="Arial Cyr"/>
      <family val="0"/>
    </font>
    <font>
      <sz val="8"/>
      <color rgb="FF000000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9" fontId="29" fillId="0" borderId="20" xfId="0" applyNumberFormat="1" applyFont="1" applyBorder="1" applyAlignment="1">
      <alignment wrapText="1"/>
    </xf>
    <xf numFmtId="49" fontId="36" fillId="0" borderId="0" xfId="0" applyNumberFormat="1" applyFont="1" applyAlignment="1">
      <alignment horizontal="center"/>
    </xf>
    <xf numFmtId="0" fontId="31" fillId="18" borderId="20" xfId="0" applyFont="1" applyFill="1" applyBorder="1" applyAlignment="1">
      <alignment vertical="top" wrapText="1"/>
    </xf>
    <xf numFmtId="0" fontId="29" fillId="18" borderId="2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40" fillId="18" borderId="20" xfId="0" applyFont="1" applyFill="1" applyBorder="1" applyAlignment="1">
      <alignment vertical="top" wrapText="1"/>
    </xf>
    <xf numFmtId="0" fontId="41" fillId="18" borderId="2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4" fillId="0" borderId="0" xfId="0" applyNumberFormat="1" applyFont="1" applyFill="1" applyBorder="1" applyAlignment="1">
      <alignment horizontal="right" shrinkToFit="1"/>
    </xf>
    <xf numFmtId="4" fontId="27" fillId="0" borderId="20" xfId="0" applyNumberFormat="1" applyFont="1" applyFill="1" applyBorder="1" applyAlignment="1">
      <alignment horizontal="center" shrinkToFi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2" fontId="4" fillId="0" borderId="19" xfId="0" applyNumberFormat="1" applyFont="1" applyBorder="1" applyAlignment="1">
      <alignment horizontal="center" vertical="center" shrinkToFit="1"/>
    </xf>
    <xf numFmtId="2" fontId="4" fillId="0" borderId="0" xfId="0" applyNumberFormat="1" applyFont="1" applyAlignment="1">
      <alignment/>
    </xf>
    <xf numFmtId="0" fontId="0" fillId="0" borderId="2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justify"/>
    </xf>
    <xf numFmtId="49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 shrinkToFit="1"/>
    </xf>
    <xf numFmtId="2" fontId="4" fillId="0" borderId="20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4"/>
  <sheetViews>
    <sheetView tabSelected="1" zoomScalePageLayoutView="0" workbookViewId="0" topLeftCell="A66">
      <selection activeCell="A78" sqref="A78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94</v>
      </c>
    </row>
    <row r="2" s="22" customFormat="1" ht="12.75">
      <c r="E2" s="22" t="s">
        <v>95</v>
      </c>
    </row>
    <row r="3" s="22" customFormat="1" ht="12.75">
      <c r="E3" s="22" t="s">
        <v>96</v>
      </c>
    </row>
    <row r="4" s="22" customFormat="1" ht="12.75">
      <c r="E4" s="22" t="s">
        <v>100</v>
      </c>
    </row>
    <row r="5" s="22" customFormat="1" ht="12.75"/>
    <row r="6" spans="1:8" s="23" customFormat="1" ht="13.5" customHeight="1">
      <c r="A6" s="19" t="s">
        <v>68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53</v>
      </c>
      <c r="G7" s="24"/>
      <c r="H7" s="25"/>
    </row>
    <row r="8" spans="1:8" s="23" customFormat="1" ht="13.5" customHeight="1">
      <c r="A8"/>
      <c r="B8" s="8"/>
      <c r="C8"/>
      <c r="D8"/>
      <c r="E8" s="84" t="s">
        <v>99</v>
      </c>
      <c r="F8" s="12" t="s">
        <v>65</v>
      </c>
      <c r="G8" s="24"/>
      <c r="H8" s="25"/>
    </row>
    <row r="9" spans="1:8" s="23" customFormat="1" ht="13.5" customHeight="1">
      <c r="A9" s="62"/>
      <c r="B9" s="62" t="s">
        <v>683</v>
      </c>
      <c r="C9" s="62"/>
      <c r="D9" s="62"/>
      <c r="E9" s="84" t="s">
        <v>66</v>
      </c>
      <c r="F9" s="13" t="s">
        <v>713</v>
      </c>
      <c r="G9" s="24"/>
      <c r="H9" s="25"/>
    </row>
    <row r="10" spans="1:8" s="23" customFormat="1" ht="13.5" customHeight="1">
      <c r="A10" s="8" t="s">
        <v>79</v>
      </c>
      <c r="B10" s="8"/>
      <c r="C10" s="8"/>
      <c r="D10" s="7"/>
      <c r="E10" s="85" t="s">
        <v>73</v>
      </c>
      <c r="F10" s="93"/>
      <c r="G10" s="24"/>
      <c r="H10" s="25"/>
    </row>
    <row r="11" spans="1:8" s="23" customFormat="1" ht="13.5" customHeight="1">
      <c r="A11" s="8" t="s">
        <v>80</v>
      </c>
      <c r="B11" s="63" t="s">
        <v>101</v>
      </c>
      <c r="C11" s="63"/>
      <c r="D11" s="64"/>
      <c r="E11" s="85" t="s">
        <v>81</v>
      </c>
      <c r="F11" s="69"/>
      <c r="G11" s="24"/>
      <c r="H11" s="25"/>
    </row>
    <row r="12" spans="1:8" s="23" customFormat="1" ht="13.5" customHeight="1">
      <c r="A12" s="8" t="s">
        <v>67</v>
      </c>
      <c r="B12" s="8"/>
      <c r="C12" s="8"/>
      <c r="D12" s="7"/>
      <c r="E12" s="86" t="s">
        <v>82</v>
      </c>
      <c r="F12" s="92"/>
      <c r="G12" s="24"/>
      <c r="H12" s="25"/>
    </row>
    <row r="13" spans="1:8" s="23" customFormat="1" ht="13.5" customHeight="1">
      <c r="A13" s="62" t="s">
        <v>98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97</v>
      </c>
      <c r="B14" s="8"/>
      <c r="C14" s="8"/>
      <c r="D14" s="7"/>
      <c r="E14" s="7"/>
      <c r="F14" s="14" t="s">
        <v>49</v>
      </c>
      <c r="G14" s="24"/>
      <c r="H14" s="25"/>
    </row>
    <row r="15" spans="1:8" ht="14.25" customHeight="1">
      <c r="A15" s="164" t="s">
        <v>61</v>
      </c>
      <c r="B15" s="164"/>
      <c r="C15" s="164"/>
      <c r="D15" s="164"/>
      <c r="E15" s="164"/>
      <c r="F15" s="164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65" t="s">
        <v>54</v>
      </c>
      <c r="B17" s="165" t="s">
        <v>75</v>
      </c>
      <c r="C17" s="71" t="s">
        <v>86</v>
      </c>
      <c r="D17" s="170" t="s">
        <v>63</v>
      </c>
      <c r="E17" s="170" t="s">
        <v>64</v>
      </c>
      <c r="F17" s="165" t="s">
        <v>62</v>
      </c>
    </row>
    <row r="18" spans="1:6" ht="9.75" customHeight="1">
      <c r="A18" s="166"/>
      <c r="B18" s="168"/>
      <c r="C18" s="71" t="s">
        <v>87</v>
      </c>
      <c r="D18" s="171"/>
      <c r="E18" s="171"/>
      <c r="F18" s="168"/>
    </row>
    <row r="19" spans="1:6" ht="9.75" customHeight="1">
      <c r="A19" s="167"/>
      <c r="B19" s="169"/>
      <c r="C19" s="71" t="s">
        <v>84</v>
      </c>
      <c r="D19" s="172"/>
      <c r="E19" s="172"/>
      <c r="F19" s="169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50</v>
      </c>
      <c r="E20" s="3" t="s">
        <v>51</v>
      </c>
      <c r="F20" s="3" t="s">
        <v>55</v>
      </c>
    </row>
    <row r="21" spans="1:10" s="21" customFormat="1" ht="12.75">
      <c r="A21" s="116" t="s">
        <v>88</v>
      </c>
      <c r="B21" s="94" t="s">
        <v>104</v>
      </c>
      <c r="C21" s="95" t="s">
        <v>0</v>
      </c>
      <c r="D21" s="101">
        <f>D22+D79</f>
        <v>39931210.68</v>
      </c>
      <c r="E21" s="68">
        <f>E22+E79</f>
        <v>46694629.61</v>
      </c>
      <c r="F21" s="68">
        <f aca="true" t="shared" si="0" ref="F21:F46">D21-E21</f>
        <v>-6763418.93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104</v>
      </c>
      <c r="C22" s="100" t="s">
        <v>204</v>
      </c>
      <c r="D22" s="101">
        <f>D24+D37+D40+D48+D52+D61+D74+D31+D30+D69+D60+D32+D72</f>
        <v>19788922.68</v>
      </c>
      <c r="E22" s="101">
        <f>E25+E27+E29+E42+E45+E47+E53+E65+E66+E77+E60+E76+E32+E37+E72</f>
        <v>27814692.61</v>
      </c>
      <c r="F22" s="101">
        <f>F25+F27+F29+F42+F45+F47+F53+F65+F66+F77+F60+F76+F32+F37+F72</f>
        <v>-8025769.930000002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104</v>
      </c>
      <c r="C23" s="95" t="s">
        <v>340</v>
      </c>
      <c r="D23" s="68">
        <f>D24</f>
        <v>2542500</v>
      </c>
      <c r="E23" s="68">
        <f>E24</f>
        <v>2116436.49</v>
      </c>
      <c r="F23" s="68">
        <f t="shared" si="0"/>
        <v>426063.5099999998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104</v>
      </c>
      <c r="C24" s="95" t="s">
        <v>339</v>
      </c>
      <c r="D24" s="68">
        <f>D26+D25+D29+D27</f>
        <v>2542500</v>
      </c>
      <c r="E24" s="68">
        <f>E26+E25+E29</f>
        <v>2116436.49</v>
      </c>
      <c r="F24" s="68">
        <f t="shared" si="0"/>
        <v>426063.5099999998</v>
      </c>
      <c r="G24" s="80"/>
      <c r="H24" s="80"/>
      <c r="I24" s="80"/>
      <c r="J24" s="80"/>
    </row>
    <row r="25" spans="1:10" s="81" customFormat="1" ht="67.5">
      <c r="A25" s="120" t="s">
        <v>514</v>
      </c>
      <c r="B25" s="94"/>
      <c r="C25" s="95" t="s">
        <v>338</v>
      </c>
      <c r="D25" s="68">
        <v>2498500</v>
      </c>
      <c r="E25" s="68">
        <v>2019022.7</v>
      </c>
      <c r="F25" s="68">
        <f>D25-E25</f>
        <v>479477.30000000005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104</v>
      </c>
      <c r="C26" s="95" t="s">
        <v>341</v>
      </c>
      <c r="D26" s="68">
        <v>0</v>
      </c>
      <c r="E26" s="68">
        <f>E27+E28</f>
        <v>27805.6</v>
      </c>
      <c r="F26" s="68">
        <f t="shared" si="0"/>
        <v>-27805.6</v>
      </c>
      <c r="G26" s="80"/>
      <c r="H26" s="80"/>
      <c r="I26" s="80"/>
      <c r="J26" s="80"/>
    </row>
    <row r="27" spans="1:10" s="81" customFormat="1" ht="104.25" customHeight="1">
      <c r="A27" s="120" t="s">
        <v>515</v>
      </c>
      <c r="B27" s="94" t="s">
        <v>104</v>
      </c>
      <c r="C27" s="95" t="s">
        <v>341</v>
      </c>
      <c r="D27" s="68">
        <v>24000</v>
      </c>
      <c r="E27" s="68">
        <v>27805.6</v>
      </c>
      <c r="F27" s="68">
        <f t="shared" si="0"/>
        <v>-3805.5999999999985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104</v>
      </c>
      <c r="C28" s="95" t="s">
        <v>363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516</v>
      </c>
      <c r="B29" s="94" t="s">
        <v>104</v>
      </c>
      <c r="C29" s="95" t="s">
        <v>364</v>
      </c>
      <c r="D29" s="68">
        <v>20000</v>
      </c>
      <c r="E29" s="68">
        <v>69608.19</v>
      </c>
      <c r="F29" s="68">
        <f t="shared" si="0"/>
        <v>-49608.19</v>
      </c>
      <c r="G29" s="80"/>
      <c r="H29" s="80"/>
      <c r="I29" s="80"/>
      <c r="J29" s="80"/>
    </row>
    <row r="30" spans="1:10" s="81" customFormat="1" ht="91.5" customHeight="1" hidden="1">
      <c r="A30" s="118" t="s">
        <v>381</v>
      </c>
      <c r="B30" s="94" t="s">
        <v>104</v>
      </c>
      <c r="C30" s="95" t="s">
        <v>380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326</v>
      </c>
      <c r="B31" s="94" t="s">
        <v>104</v>
      </c>
      <c r="C31" s="95" t="s">
        <v>342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7" t="s">
        <v>618</v>
      </c>
      <c r="B32" s="94" t="s">
        <v>104</v>
      </c>
      <c r="C32" s="138" t="s">
        <v>639</v>
      </c>
      <c r="D32" s="101">
        <f>D33+D34+D35+D36</f>
        <v>1840000</v>
      </c>
      <c r="E32" s="101">
        <f>E33+E34+E35+E36</f>
        <v>1245915.13</v>
      </c>
      <c r="F32" s="101">
        <f>D32-E32</f>
        <v>594084.8700000001</v>
      </c>
      <c r="G32" s="80"/>
      <c r="H32" s="80"/>
      <c r="I32" s="80"/>
      <c r="J32" s="80"/>
    </row>
    <row r="33" spans="1:10" s="81" customFormat="1" ht="67.5" customHeight="1">
      <c r="A33" s="120" t="s">
        <v>619</v>
      </c>
      <c r="B33" s="94" t="s">
        <v>104</v>
      </c>
      <c r="C33" s="139" t="s">
        <v>640</v>
      </c>
      <c r="D33" s="68">
        <v>778504</v>
      </c>
      <c r="E33" s="68">
        <v>474370.67</v>
      </c>
      <c r="F33" s="68">
        <f>D33-E33</f>
        <v>304133.33</v>
      </c>
      <c r="G33" s="80"/>
      <c r="H33" s="80"/>
      <c r="I33" s="80"/>
      <c r="J33" s="80"/>
    </row>
    <row r="34" spans="1:10" s="81" customFormat="1" ht="67.5" customHeight="1">
      <c r="A34" s="120" t="s">
        <v>620</v>
      </c>
      <c r="B34" s="94" t="s">
        <v>104</v>
      </c>
      <c r="C34" s="139" t="s">
        <v>641</v>
      </c>
      <c r="D34" s="68">
        <v>13248</v>
      </c>
      <c r="E34" s="68">
        <v>10431.08</v>
      </c>
      <c r="F34" s="68">
        <f>D34-E34</f>
        <v>2816.92</v>
      </c>
      <c r="G34" s="80"/>
      <c r="H34" s="80"/>
      <c r="I34" s="80"/>
      <c r="J34" s="80"/>
    </row>
    <row r="35" spans="1:10" s="81" customFormat="1" ht="67.5" customHeight="1">
      <c r="A35" s="120" t="s">
        <v>621</v>
      </c>
      <c r="B35" s="94" t="s">
        <v>104</v>
      </c>
      <c r="C35" s="139" t="s">
        <v>642</v>
      </c>
      <c r="D35" s="68">
        <v>1003352</v>
      </c>
      <c r="E35" s="68">
        <v>789643.63</v>
      </c>
      <c r="F35" s="68">
        <f>D35-E35</f>
        <v>213708.37</v>
      </c>
      <c r="G35" s="80"/>
      <c r="H35" s="80"/>
      <c r="I35" s="80"/>
      <c r="J35" s="80"/>
    </row>
    <row r="36" spans="1:10" s="81" customFormat="1" ht="67.5" customHeight="1">
      <c r="A36" s="120" t="s">
        <v>622</v>
      </c>
      <c r="B36" s="94" t="s">
        <v>104</v>
      </c>
      <c r="C36" s="139" t="s">
        <v>643</v>
      </c>
      <c r="D36" s="68">
        <v>44896</v>
      </c>
      <c r="E36" s="68">
        <v>-28530.25</v>
      </c>
      <c r="F36" s="68">
        <f>D36-E36</f>
        <v>73426.25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104</v>
      </c>
      <c r="C37" s="100" t="s">
        <v>343</v>
      </c>
      <c r="D37" s="101">
        <f>D38+D39</f>
        <v>6000</v>
      </c>
      <c r="E37" s="101">
        <f>E38+E39</f>
        <v>3063.8</v>
      </c>
      <c r="F37" s="101">
        <f t="shared" si="0"/>
        <v>2936.2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104</v>
      </c>
      <c r="C38" s="95" t="s">
        <v>409</v>
      </c>
      <c r="D38" s="68">
        <v>5000</v>
      </c>
      <c r="E38" s="68">
        <v>3050</v>
      </c>
      <c r="F38" s="68">
        <f t="shared" si="0"/>
        <v>1950</v>
      </c>
      <c r="G38" s="80"/>
      <c r="H38" s="80"/>
      <c r="I38" s="80"/>
      <c r="J38" s="80"/>
    </row>
    <row r="39" spans="1:10" s="81" customFormat="1" ht="35.25" customHeight="1">
      <c r="A39" s="110" t="s">
        <v>383</v>
      </c>
      <c r="B39" s="94" t="s">
        <v>104</v>
      </c>
      <c r="C39" s="106" t="s">
        <v>382</v>
      </c>
      <c r="D39" s="68">
        <v>1000</v>
      </c>
      <c r="E39" s="68">
        <v>13.8</v>
      </c>
      <c r="F39" s="68">
        <f>D39-E39</f>
        <v>986.2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104</v>
      </c>
      <c r="C40" s="100" t="s">
        <v>344</v>
      </c>
      <c r="D40" s="101">
        <f>D42+D43</f>
        <v>1059000</v>
      </c>
      <c r="E40" s="101">
        <f>E42+E43</f>
        <v>1887897.9600000002</v>
      </c>
      <c r="F40" s="101">
        <f t="shared" si="0"/>
        <v>-828897.9600000002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104</v>
      </c>
      <c r="C41" s="95" t="s">
        <v>345</v>
      </c>
      <c r="D41" s="68">
        <f>D42</f>
        <v>3000</v>
      </c>
      <c r="E41" s="68">
        <f>E42</f>
        <v>1569.87</v>
      </c>
      <c r="F41" s="68">
        <f>D41-E41</f>
        <v>1430.13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104</v>
      </c>
      <c r="C42" s="95" t="s">
        <v>346</v>
      </c>
      <c r="D42" s="68">
        <v>3000</v>
      </c>
      <c r="E42" s="68">
        <v>1569.87</v>
      </c>
      <c r="F42" s="68">
        <f>D42-E42</f>
        <v>1430.13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104</v>
      </c>
      <c r="C43" s="100" t="s">
        <v>347</v>
      </c>
      <c r="D43" s="101">
        <f>D45+D47</f>
        <v>1056000</v>
      </c>
      <c r="E43" s="101">
        <f>E45+E47</f>
        <v>1886328.09</v>
      </c>
      <c r="F43" s="101">
        <f t="shared" si="0"/>
        <v>-830328.0900000001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104</v>
      </c>
      <c r="C44" s="95" t="s">
        <v>348</v>
      </c>
      <c r="D44" s="68">
        <f>D45</f>
        <v>6000</v>
      </c>
      <c r="E44" s="68">
        <f>E45</f>
        <v>78988.49</v>
      </c>
      <c r="F44" s="68">
        <f t="shared" si="0"/>
        <v>-72988.49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104</v>
      </c>
      <c r="C45" s="95" t="s">
        <v>349</v>
      </c>
      <c r="D45" s="68">
        <v>6000</v>
      </c>
      <c r="E45" s="68">
        <v>78988.49</v>
      </c>
      <c r="F45" s="68">
        <f t="shared" si="0"/>
        <v>-72988.49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104</v>
      </c>
      <c r="C46" s="95" t="s">
        <v>350</v>
      </c>
      <c r="D46" s="68">
        <f>D47</f>
        <v>1050000</v>
      </c>
      <c r="E46" s="68">
        <f>E47</f>
        <v>1807339.6</v>
      </c>
      <c r="F46" s="68">
        <f t="shared" si="0"/>
        <v>-757339.6000000001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104</v>
      </c>
      <c r="C47" s="95" t="s">
        <v>351</v>
      </c>
      <c r="D47" s="68">
        <v>1050000</v>
      </c>
      <c r="E47" s="68">
        <v>1807339.6</v>
      </c>
      <c r="F47" s="68">
        <f>F46</f>
        <v>-757339.6000000001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104</v>
      </c>
      <c r="C48" s="100" t="s">
        <v>352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104</v>
      </c>
      <c r="C49" s="95" t="s">
        <v>353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104</v>
      </c>
      <c r="C50" s="95" t="s">
        <v>354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104</v>
      </c>
      <c r="C51" s="95" t="s">
        <v>355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104</v>
      </c>
      <c r="C52" s="100" t="s">
        <v>356</v>
      </c>
      <c r="D52" s="101">
        <f>D53</f>
        <v>293000</v>
      </c>
      <c r="E52" s="101">
        <f>E53</f>
        <v>306659.05</v>
      </c>
      <c r="F52" s="101">
        <f>D52-E52</f>
        <v>-13659.049999999988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104</v>
      </c>
      <c r="C53" s="95" t="s">
        <v>357</v>
      </c>
      <c r="D53" s="68">
        <f>D55+D57</f>
        <v>293000</v>
      </c>
      <c r="E53" s="68">
        <f>E55+E57</f>
        <v>306659.05</v>
      </c>
      <c r="F53" s="68">
        <f>F55+F57</f>
        <v>-13659.049999999992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104</v>
      </c>
      <c r="C54" s="95" t="s">
        <v>428</v>
      </c>
      <c r="D54" s="68">
        <f>D55</f>
        <v>284000</v>
      </c>
      <c r="E54" s="68">
        <f>E55</f>
        <v>299760.99</v>
      </c>
      <c r="F54" s="68">
        <f aca="true" t="shared" si="1" ref="F54:F68">D54-E54</f>
        <v>-15760.98999999999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104</v>
      </c>
      <c r="C55" s="95" t="s">
        <v>427</v>
      </c>
      <c r="D55" s="68">
        <v>284000</v>
      </c>
      <c r="E55" s="68">
        <v>299760.99</v>
      </c>
      <c r="F55" s="68">
        <f t="shared" si="1"/>
        <v>-15760.98999999999</v>
      </c>
      <c r="G55" s="80"/>
      <c r="H55" s="80"/>
      <c r="I55" s="80"/>
      <c r="J55" s="80"/>
    </row>
    <row r="56" spans="1:10" s="81" customFormat="1" ht="78" customHeight="1">
      <c r="A56" s="130" t="s">
        <v>588</v>
      </c>
      <c r="B56" s="94" t="s">
        <v>104</v>
      </c>
      <c r="C56" s="95" t="s">
        <v>685</v>
      </c>
      <c r="D56" s="68">
        <f>D57</f>
        <v>9000</v>
      </c>
      <c r="E56" s="68">
        <f>E57</f>
        <v>6898.06</v>
      </c>
      <c r="F56" s="68">
        <f>D56-E56</f>
        <v>2101.9399999999996</v>
      </c>
      <c r="G56" s="80"/>
      <c r="H56" s="80"/>
      <c r="I56" s="80"/>
      <c r="J56" s="80"/>
    </row>
    <row r="57" spans="1:10" s="81" customFormat="1" ht="78" customHeight="1">
      <c r="A57" s="130" t="s">
        <v>589</v>
      </c>
      <c r="B57" s="94" t="s">
        <v>104</v>
      </c>
      <c r="C57" s="95" t="s">
        <v>684</v>
      </c>
      <c r="D57" s="68">
        <v>9000</v>
      </c>
      <c r="E57" s="68">
        <v>6898.06</v>
      </c>
      <c r="F57" s="68">
        <f>D57-E57</f>
        <v>2101.9399999999996</v>
      </c>
      <c r="G57" s="80"/>
      <c r="H57" s="80"/>
      <c r="I57" s="80"/>
      <c r="J57" s="80"/>
    </row>
    <row r="58" spans="1:10" s="81" customFormat="1" ht="37.5" customHeight="1">
      <c r="A58" s="117" t="s">
        <v>587</v>
      </c>
      <c r="B58" s="99" t="s">
        <v>104</v>
      </c>
      <c r="C58" s="100" t="s">
        <v>688</v>
      </c>
      <c r="D58" s="101">
        <f>D60</f>
        <v>35000</v>
      </c>
      <c r="E58" s="101">
        <f>E60</f>
        <v>55186.4</v>
      </c>
      <c r="F58" s="101">
        <f>F60</f>
        <v>-20186.4</v>
      </c>
      <c r="G58" s="80"/>
      <c r="H58" s="80"/>
      <c r="I58" s="80"/>
      <c r="J58" s="80"/>
    </row>
    <row r="59" spans="1:10" s="81" customFormat="1" ht="22.5" customHeight="1">
      <c r="A59" s="118" t="s">
        <v>585</v>
      </c>
      <c r="B59" s="94" t="s">
        <v>104</v>
      </c>
      <c r="C59" s="95" t="s">
        <v>687</v>
      </c>
      <c r="D59" s="68">
        <f>D60</f>
        <v>35000</v>
      </c>
      <c r="E59" s="68">
        <f>E60</f>
        <v>55186.4</v>
      </c>
      <c r="F59" s="68">
        <f>F60</f>
        <v>-20186.4</v>
      </c>
      <c r="G59" s="80"/>
      <c r="H59" s="80"/>
      <c r="I59" s="80"/>
      <c r="J59" s="80"/>
    </row>
    <row r="60" spans="1:10" s="81" customFormat="1" ht="34.5" customHeight="1">
      <c r="A60" s="118" t="s">
        <v>586</v>
      </c>
      <c r="B60" s="94" t="s">
        <v>104</v>
      </c>
      <c r="C60" s="95" t="s">
        <v>686</v>
      </c>
      <c r="D60" s="68">
        <v>35000</v>
      </c>
      <c r="E60" s="68">
        <v>55186.4</v>
      </c>
      <c r="F60" s="68">
        <f>D60-E60</f>
        <v>-20186.4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104</v>
      </c>
      <c r="C61" s="100" t="s">
        <v>358</v>
      </c>
      <c r="D61" s="101">
        <f>D63+D68+D65</f>
        <v>13968422.68</v>
      </c>
      <c r="E61" s="101">
        <f>E68+E65</f>
        <v>22151383.78</v>
      </c>
      <c r="F61" s="101">
        <f t="shared" si="1"/>
        <v>-8182961.1000000015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104</v>
      </c>
      <c r="C62" s="95" t="s">
        <v>359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104</v>
      </c>
      <c r="C63" s="95" t="s">
        <v>360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540</v>
      </c>
      <c r="B64" s="94" t="s">
        <v>104</v>
      </c>
      <c r="C64" s="95" t="s">
        <v>359</v>
      </c>
      <c r="D64" s="68">
        <f>D65</f>
        <v>13540908.53</v>
      </c>
      <c r="E64" s="68">
        <f>E65</f>
        <v>21306740</v>
      </c>
      <c r="F64" s="68">
        <f>F65</f>
        <v>-7765831.470000001</v>
      </c>
      <c r="G64" s="80"/>
      <c r="H64" s="80"/>
      <c r="I64" s="80"/>
      <c r="J64" s="80"/>
    </row>
    <row r="65" spans="1:10" s="81" customFormat="1" ht="23.25" customHeight="1">
      <c r="A65" s="118" t="s">
        <v>541</v>
      </c>
      <c r="B65" s="94" t="s">
        <v>104</v>
      </c>
      <c r="C65" s="95" t="s">
        <v>360</v>
      </c>
      <c r="D65" s="68">
        <v>13540908.53</v>
      </c>
      <c r="E65" s="68">
        <v>21306740</v>
      </c>
      <c r="F65" s="68">
        <f>D65-E65</f>
        <v>-7765831.470000001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104</v>
      </c>
      <c r="C66" s="95" t="s">
        <v>361</v>
      </c>
      <c r="D66" s="68">
        <f>D68</f>
        <v>427514.15</v>
      </c>
      <c r="E66" s="68">
        <f>E68</f>
        <v>844643.78</v>
      </c>
      <c r="F66" s="68">
        <f t="shared" si="1"/>
        <v>-417129.63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104</v>
      </c>
      <c r="C67" s="95" t="s">
        <v>362</v>
      </c>
      <c r="D67" s="68">
        <f>D68</f>
        <v>427514.15</v>
      </c>
      <c r="E67" s="68">
        <f>E68</f>
        <v>844643.78</v>
      </c>
      <c r="F67" s="68">
        <f t="shared" si="1"/>
        <v>-417129.63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104</v>
      </c>
      <c r="C68" s="95" t="s">
        <v>429</v>
      </c>
      <c r="D68" s="68">
        <v>427514.15</v>
      </c>
      <c r="E68" s="68">
        <v>844643.78</v>
      </c>
      <c r="F68" s="68">
        <f t="shared" si="1"/>
        <v>-417129.63</v>
      </c>
      <c r="G68" s="80"/>
      <c r="H68" s="80"/>
      <c r="I68" s="80"/>
      <c r="J68" s="80"/>
    </row>
    <row r="69" spans="1:10" s="81" customFormat="1" ht="0.75" customHeight="1">
      <c r="A69" s="117" t="s">
        <v>398</v>
      </c>
      <c r="B69" s="99" t="s">
        <v>104</v>
      </c>
      <c r="C69" s="100" t="s">
        <v>399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396</v>
      </c>
      <c r="B70" s="94" t="s">
        <v>104</v>
      </c>
      <c r="C70" s="95" t="s">
        <v>394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397</v>
      </c>
      <c r="B71" s="94" t="s">
        <v>104</v>
      </c>
      <c r="C71" s="95" t="s">
        <v>395</v>
      </c>
      <c r="D71" s="68">
        <v>0</v>
      </c>
      <c r="E71" s="68">
        <v>7165.95</v>
      </c>
      <c r="F71" s="68">
        <f aca="true" t="shared" si="2" ref="F71:F90">D71-E71</f>
        <v>-7165.95</v>
      </c>
      <c r="G71" s="80"/>
      <c r="H71" s="80"/>
      <c r="I71" s="80"/>
      <c r="J71" s="80"/>
    </row>
    <row r="72" spans="1:10" s="81" customFormat="1" ht="18.75" customHeight="1">
      <c r="A72" s="118" t="s">
        <v>398</v>
      </c>
      <c r="B72" s="94" t="s">
        <v>104</v>
      </c>
      <c r="C72" s="95" t="s">
        <v>690</v>
      </c>
      <c r="D72" s="124">
        <f>D73</f>
        <v>0</v>
      </c>
      <c r="E72" s="124">
        <f>E73</f>
        <v>3150</v>
      </c>
      <c r="F72" s="124">
        <f>F73</f>
        <v>-3150</v>
      </c>
      <c r="G72" s="80"/>
      <c r="H72" s="80"/>
      <c r="I72" s="80"/>
      <c r="J72" s="80"/>
    </row>
    <row r="73" spans="1:10" s="81" customFormat="1" ht="35.25" customHeight="1">
      <c r="A73" s="140" t="s">
        <v>674</v>
      </c>
      <c r="B73" s="94"/>
      <c r="C73" s="141" t="s">
        <v>689</v>
      </c>
      <c r="D73" s="124">
        <v>0</v>
      </c>
      <c r="E73" s="124">
        <v>3150</v>
      </c>
      <c r="F73" s="124">
        <f>D73-E73</f>
        <v>-3150</v>
      </c>
      <c r="G73" s="80"/>
      <c r="H73" s="80"/>
      <c r="I73" s="80"/>
      <c r="J73" s="80"/>
    </row>
    <row r="74" spans="1:10" s="81" customFormat="1" ht="12.75">
      <c r="A74" s="117" t="s">
        <v>30</v>
      </c>
      <c r="B74" s="99" t="s">
        <v>104</v>
      </c>
      <c r="C74" s="100" t="s">
        <v>691</v>
      </c>
      <c r="D74" s="101">
        <f>D76+D78</f>
        <v>45000</v>
      </c>
      <c r="E74" s="101">
        <f>E76+E78</f>
        <v>45000</v>
      </c>
      <c r="F74" s="101">
        <f t="shared" si="2"/>
        <v>0</v>
      </c>
      <c r="G74" s="80"/>
      <c r="H74" s="80"/>
      <c r="I74" s="80"/>
      <c r="J74" s="80"/>
    </row>
    <row r="75" spans="1:10" s="81" customFormat="1" ht="12.75">
      <c r="A75" s="118" t="s">
        <v>313</v>
      </c>
      <c r="B75" s="99" t="s">
        <v>104</v>
      </c>
      <c r="C75" s="95" t="s">
        <v>692</v>
      </c>
      <c r="D75" s="68">
        <f>D76</f>
        <v>0</v>
      </c>
      <c r="E75" s="68">
        <f>E76</f>
        <v>0</v>
      </c>
      <c r="F75" s="68">
        <f t="shared" si="2"/>
        <v>0</v>
      </c>
      <c r="G75" s="80"/>
      <c r="H75" s="80"/>
      <c r="I75" s="80"/>
      <c r="J75" s="80"/>
    </row>
    <row r="76" spans="1:10" s="81" customFormat="1" ht="24.75" customHeight="1">
      <c r="A76" s="118" t="s">
        <v>314</v>
      </c>
      <c r="B76" s="99" t="s">
        <v>104</v>
      </c>
      <c r="C76" s="95" t="s">
        <v>693</v>
      </c>
      <c r="D76" s="68">
        <v>0</v>
      </c>
      <c r="E76" s="68">
        <v>0</v>
      </c>
      <c r="F76" s="68">
        <f t="shared" si="2"/>
        <v>0</v>
      </c>
      <c r="G76" s="80"/>
      <c r="H76" s="80"/>
      <c r="I76" s="80"/>
      <c r="J76" s="80"/>
    </row>
    <row r="77" spans="1:10" s="81" customFormat="1" ht="12.75">
      <c r="A77" s="130" t="s">
        <v>672</v>
      </c>
      <c r="B77" s="94" t="s">
        <v>104</v>
      </c>
      <c r="C77" s="95" t="s">
        <v>694</v>
      </c>
      <c r="D77" s="68">
        <f>D78</f>
        <v>45000</v>
      </c>
      <c r="E77" s="68">
        <f>E78</f>
        <v>45000</v>
      </c>
      <c r="F77" s="68">
        <f t="shared" si="2"/>
        <v>0</v>
      </c>
      <c r="G77" s="80"/>
      <c r="H77" s="80"/>
      <c r="I77" s="80"/>
      <c r="J77" s="80"/>
    </row>
    <row r="78" spans="1:10" s="81" customFormat="1" ht="22.5">
      <c r="A78" s="130" t="s">
        <v>673</v>
      </c>
      <c r="B78" s="94" t="s">
        <v>104</v>
      </c>
      <c r="C78" s="95" t="s">
        <v>695</v>
      </c>
      <c r="D78" s="68">
        <v>45000</v>
      </c>
      <c r="E78" s="68">
        <v>45000</v>
      </c>
      <c r="F78" s="68">
        <f t="shared" si="2"/>
        <v>0</v>
      </c>
      <c r="G78" s="80"/>
      <c r="H78" s="80"/>
      <c r="I78" s="80"/>
      <c r="J78" s="80"/>
    </row>
    <row r="79" spans="1:10" s="81" customFormat="1" ht="12.75">
      <c r="A79" s="117" t="s">
        <v>31</v>
      </c>
      <c r="B79" s="99" t="s">
        <v>104</v>
      </c>
      <c r="C79" s="100" t="s">
        <v>696</v>
      </c>
      <c r="D79" s="101">
        <f>D81+D86+D88+D90+D93+D110+D116+D96+D118+D119+D122+D123+D107</f>
        <v>20142288</v>
      </c>
      <c r="E79" s="101">
        <f>E81+E86+E88+E90+E93+E110+E116+E96+E118+E122+E123+E107</f>
        <v>18879937</v>
      </c>
      <c r="F79" s="101">
        <f t="shared" si="2"/>
        <v>1262351</v>
      </c>
      <c r="G79" s="80"/>
      <c r="H79" s="80"/>
      <c r="I79" s="80"/>
      <c r="J79" s="80"/>
    </row>
    <row r="80" spans="1:10" s="81" customFormat="1" ht="36.75" customHeight="1">
      <c r="A80" s="118" t="s">
        <v>32</v>
      </c>
      <c r="B80" s="94" t="s">
        <v>104</v>
      </c>
      <c r="C80" s="95" t="s">
        <v>697</v>
      </c>
      <c r="D80" s="68">
        <f>D81+D96+D110</f>
        <v>6926788</v>
      </c>
      <c r="E80" s="68">
        <f>E81+E96+E110+E119</f>
        <v>6664437</v>
      </c>
      <c r="F80" s="68">
        <f t="shared" si="2"/>
        <v>262351</v>
      </c>
      <c r="G80" s="80"/>
      <c r="H80" s="80"/>
      <c r="I80" s="80"/>
      <c r="J80" s="80"/>
    </row>
    <row r="81" spans="1:10" s="81" customFormat="1" ht="35.25" customHeight="1">
      <c r="A81" s="117" t="s">
        <v>33</v>
      </c>
      <c r="B81" s="99" t="s">
        <v>104</v>
      </c>
      <c r="C81" s="100" t="s">
        <v>698</v>
      </c>
      <c r="D81" s="101">
        <f>D83+D85+D95</f>
        <v>6750000</v>
      </c>
      <c r="E81" s="101">
        <f>E83+E85+E95</f>
        <v>6500039</v>
      </c>
      <c r="F81" s="101">
        <f t="shared" si="2"/>
        <v>249961</v>
      </c>
      <c r="G81" s="80"/>
      <c r="H81" s="80"/>
      <c r="I81" s="80"/>
      <c r="J81" s="80"/>
    </row>
    <row r="82" spans="1:10" s="81" customFormat="1" ht="22.5">
      <c r="A82" s="118" t="s">
        <v>34</v>
      </c>
      <c r="B82" s="94" t="s">
        <v>104</v>
      </c>
      <c r="C82" s="95" t="s">
        <v>699</v>
      </c>
      <c r="D82" s="68">
        <f>D83</f>
        <v>261000</v>
      </c>
      <c r="E82" s="68">
        <f>E83</f>
        <v>243600</v>
      </c>
      <c r="F82" s="68">
        <f t="shared" si="2"/>
        <v>17400</v>
      </c>
      <c r="G82" s="80"/>
      <c r="H82" s="80"/>
      <c r="I82" s="80"/>
      <c r="J82" s="80"/>
    </row>
    <row r="83" spans="1:10" s="81" customFormat="1" ht="25.5" customHeight="1">
      <c r="A83" s="118" t="s">
        <v>35</v>
      </c>
      <c r="B83" s="94" t="s">
        <v>104</v>
      </c>
      <c r="C83" s="95" t="s">
        <v>700</v>
      </c>
      <c r="D83" s="68">
        <v>261000</v>
      </c>
      <c r="E83" s="68">
        <v>243600</v>
      </c>
      <c r="F83" s="68">
        <f t="shared" si="2"/>
        <v>17400</v>
      </c>
      <c r="G83" s="80"/>
      <c r="H83" s="80"/>
      <c r="I83" s="80"/>
      <c r="J83" s="80"/>
    </row>
    <row r="84" spans="1:10" s="81" customFormat="1" ht="25.5" customHeight="1">
      <c r="A84" s="118" t="s">
        <v>36</v>
      </c>
      <c r="B84" s="94" t="s">
        <v>104</v>
      </c>
      <c r="C84" s="95" t="s">
        <v>701</v>
      </c>
      <c r="D84" s="68">
        <f>D85</f>
        <v>6489000</v>
      </c>
      <c r="E84" s="68">
        <f>E85</f>
        <v>6256439</v>
      </c>
      <c r="F84" s="68">
        <f t="shared" si="2"/>
        <v>232561</v>
      </c>
      <c r="G84" s="80"/>
      <c r="H84" s="80"/>
      <c r="I84" s="80"/>
      <c r="J84" s="80"/>
    </row>
    <row r="85" spans="1:10" s="81" customFormat="1" ht="34.5" customHeight="1">
      <c r="A85" s="118" t="s">
        <v>37</v>
      </c>
      <c r="B85" s="94" t="s">
        <v>104</v>
      </c>
      <c r="C85" s="95" t="s">
        <v>702</v>
      </c>
      <c r="D85" s="68">
        <v>6489000</v>
      </c>
      <c r="E85" s="68">
        <v>6256439</v>
      </c>
      <c r="F85" s="68">
        <f t="shared" si="2"/>
        <v>232561</v>
      </c>
      <c r="G85" s="80"/>
      <c r="H85" s="80"/>
      <c r="I85" s="80"/>
      <c r="J85" s="80"/>
    </row>
    <row r="86" spans="1:10" s="81" customFormat="1" ht="45" hidden="1">
      <c r="A86" s="118" t="s">
        <v>311</v>
      </c>
      <c r="B86" s="94" t="s">
        <v>104</v>
      </c>
      <c r="C86" s="95" t="s">
        <v>312</v>
      </c>
      <c r="D86" s="68">
        <v>0</v>
      </c>
      <c r="E86" s="68">
        <v>0</v>
      </c>
      <c r="F86" s="68">
        <f t="shared" si="2"/>
        <v>0</v>
      </c>
      <c r="G86" s="80"/>
      <c r="H86" s="80"/>
      <c r="I86" s="80"/>
      <c r="J86" s="80"/>
    </row>
    <row r="87" spans="1:10" s="81" customFormat="1" ht="74.25" hidden="1">
      <c r="A87" s="117" t="s">
        <v>316</v>
      </c>
      <c r="B87" s="99" t="s">
        <v>104</v>
      </c>
      <c r="C87" s="100" t="s">
        <v>318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114.75" customHeight="1" hidden="1">
      <c r="A88" s="117" t="s">
        <v>269</v>
      </c>
      <c r="B88" s="99" t="s">
        <v>104</v>
      </c>
      <c r="C88" s="100" t="s">
        <v>321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55.5" customHeight="1" hidden="1">
      <c r="A89" s="117" t="s">
        <v>317</v>
      </c>
      <c r="B89" s="99" t="s">
        <v>104</v>
      </c>
      <c r="C89" s="100" t="s">
        <v>319</v>
      </c>
      <c r="D89" s="101">
        <v>0</v>
      </c>
      <c r="E89" s="101">
        <v>0</v>
      </c>
      <c r="F89" s="101">
        <f t="shared" si="2"/>
        <v>0</v>
      </c>
      <c r="G89" s="80"/>
      <c r="H89" s="80"/>
      <c r="I89" s="80"/>
      <c r="J89" s="80"/>
    </row>
    <row r="90" spans="1:10" s="81" customFormat="1" ht="57.75" customHeight="1" hidden="1">
      <c r="A90" s="117" t="s">
        <v>270</v>
      </c>
      <c r="B90" s="99" t="s">
        <v>104</v>
      </c>
      <c r="C90" s="100" t="s">
        <v>320</v>
      </c>
      <c r="D90" s="101">
        <v>0</v>
      </c>
      <c r="E90" s="101">
        <v>0</v>
      </c>
      <c r="F90" s="101">
        <f t="shared" si="2"/>
        <v>0</v>
      </c>
      <c r="G90" s="80"/>
      <c r="H90" s="80"/>
      <c r="I90" s="80"/>
      <c r="J90" s="80"/>
    </row>
    <row r="91" spans="1:10" s="81" customFormat="1" ht="32.25" hidden="1">
      <c r="A91" s="117" t="s">
        <v>38</v>
      </c>
      <c r="B91" s="99" t="s">
        <v>104</v>
      </c>
      <c r="C91" s="100" t="s">
        <v>39</v>
      </c>
      <c r="D91" s="101">
        <v>0</v>
      </c>
      <c r="E91" s="101">
        <f>E92</f>
        <v>0</v>
      </c>
      <c r="F91" s="101">
        <f>F92</f>
        <v>0</v>
      </c>
      <c r="G91" s="80"/>
      <c r="H91" s="80"/>
      <c r="I91" s="80"/>
      <c r="J91" s="80"/>
    </row>
    <row r="92" spans="1:10" s="81" customFormat="1" ht="0.75" customHeight="1">
      <c r="A92" s="118" t="s">
        <v>40</v>
      </c>
      <c r="B92" s="94" t="s">
        <v>104</v>
      </c>
      <c r="C92" s="95" t="s">
        <v>41</v>
      </c>
      <c r="D92" s="68">
        <v>0</v>
      </c>
      <c r="E92" s="68">
        <v>0</v>
      </c>
      <c r="F92" s="68">
        <f aca="true" t="shared" si="3" ref="F92:F106">D92-E92</f>
        <v>0</v>
      </c>
      <c r="G92" s="80"/>
      <c r="H92" s="80"/>
      <c r="I92" s="80"/>
      <c r="J92" s="80"/>
    </row>
    <row r="93" spans="1:10" s="81" customFormat="1" ht="12.75" hidden="1">
      <c r="A93" s="118" t="s">
        <v>42</v>
      </c>
      <c r="B93" s="94" t="s">
        <v>104</v>
      </c>
      <c r="C93" s="95" t="s">
        <v>43</v>
      </c>
      <c r="D93" s="68">
        <v>0</v>
      </c>
      <c r="E93" s="68">
        <v>0</v>
      </c>
      <c r="F93" s="68">
        <f t="shared" si="3"/>
        <v>0</v>
      </c>
      <c r="G93" s="80"/>
      <c r="H93" s="80"/>
      <c r="I93" s="80"/>
      <c r="J93" s="80"/>
    </row>
    <row r="94" spans="1:10" s="81" customFormat="1" ht="12.75">
      <c r="A94" s="118" t="s">
        <v>571</v>
      </c>
      <c r="B94" s="94" t="s">
        <v>104</v>
      </c>
      <c r="C94" s="95" t="s">
        <v>703</v>
      </c>
      <c r="D94" s="68">
        <f>D95</f>
        <v>0</v>
      </c>
      <c r="E94" s="68">
        <f>E95</f>
        <v>0</v>
      </c>
      <c r="F94" s="68">
        <f>F95</f>
        <v>0</v>
      </c>
      <c r="G94" s="80"/>
      <c r="H94" s="80"/>
      <c r="I94" s="80"/>
      <c r="J94" s="80"/>
    </row>
    <row r="95" spans="1:10" s="81" customFormat="1" ht="12.75">
      <c r="A95" s="118" t="s">
        <v>572</v>
      </c>
      <c r="B95" s="94" t="s">
        <v>104</v>
      </c>
      <c r="C95" s="95" t="s">
        <v>704</v>
      </c>
      <c r="D95" s="68">
        <v>0</v>
      </c>
      <c r="E95" s="68">
        <v>0</v>
      </c>
      <c r="F95" s="68">
        <f>D95-E95</f>
        <v>0</v>
      </c>
      <c r="G95" s="80"/>
      <c r="H95" s="80"/>
      <c r="I95" s="80"/>
      <c r="J95" s="80"/>
    </row>
    <row r="96" spans="1:10" s="81" customFormat="1" ht="33.75" customHeight="1" hidden="1">
      <c r="A96" s="119" t="s">
        <v>38</v>
      </c>
      <c r="B96" s="99" t="s">
        <v>104</v>
      </c>
      <c r="C96" s="100" t="s">
        <v>39</v>
      </c>
      <c r="D96" s="101">
        <f>D98+D100+D106+D102+D104</f>
        <v>0</v>
      </c>
      <c r="E96" s="101">
        <f>E98+E100+E106+E102+E104</f>
        <v>0</v>
      </c>
      <c r="F96" s="101">
        <f t="shared" si="3"/>
        <v>0</v>
      </c>
      <c r="G96" s="80"/>
      <c r="H96" s="80"/>
      <c r="I96" s="80"/>
      <c r="J96" s="80"/>
    </row>
    <row r="97" spans="1:10" s="81" customFormat="1" ht="82.5" customHeight="1" hidden="1">
      <c r="A97" s="118" t="s">
        <v>316</v>
      </c>
      <c r="B97" s="99" t="s">
        <v>104</v>
      </c>
      <c r="C97" s="95" t="s">
        <v>318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81.75" customHeight="1" hidden="1">
      <c r="A98" s="118" t="s">
        <v>269</v>
      </c>
      <c r="B98" s="99" t="s">
        <v>104</v>
      </c>
      <c r="C98" s="95" t="s">
        <v>321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46.5" customHeight="1" hidden="1">
      <c r="A99" s="118" t="s">
        <v>317</v>
      </c>
      <c r="B99" s="99" t="s">
        <v>104</v>
      </c>
      <c r="C99" s="95" t="s">
        <v>319</v>
      </c>
      <c r="D99" s="68">
        <v>0</v>
      </c>
      <c r="E99" s="68">
        <v>0</v>
      </c>
      <c r="F99" s="68">
        <f t="shared" si="3"/>
        <v>0</v>
      </c>
      <c r="G99" s="80"/>
      <c r="H99" s="80"/>
      <c r="I99" s="80"/>
      <c r="J99" s="80"/>
    </row>
    <row r="100" spans="1:10" s="81" customFormat="1" ht="47.25" customHeight="1" hidden="1">
      <c r="A100" s="118" t="s">
        <v>270</v>
      </c>
      <c r="B100" s="99" t="s">
        <v>104</v>
      </c>
      <c r="C100" s="95" t="s">
        <v>320</v>
      </c>
      <c r="D100" s="68">
        <v>0</v>
      </c>
      <c r="E100" s="68">
        <v>0</v>
      </c>
      <c r="F100" s="68">
        <f t="shared" si="3"/>
        <v>0</v>
      </c>
      <c r="G100" s="80"/>
      <c r="H100" s="80"/>
      <c r="I100" s="80"/>
      <c r="J100" s="80"/>
    </row>
    <row r="101" spans="1:10" s="81" customFormat="1" ht="66.75" customHeight="1" hidden="1">
      <c r="A101" s="118" t="s">
        <v>316</v>
      </c>
      <c r="B101" s="99" t="s">
        <v>104</v>
      </c>
      <c r="C101" s="95" t="s">
        <v>318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79.5" customHeight="1" hidden="1">
      <c r="A102" s="118" t="s">
        <v>269</v>
      </c>
      <c r="B102" s="99" t="s">
        <v>104</v>
      </c>
      <c r="C102" s="95" t="s">
        <v>321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36" customHeight="1" hidden="1">
      <c r="A103" s="118" t="s">
        <v>317</v>
      </c>
      <c r="B103" s="99" t="s">
        <v>104</v>
      </c>
      <c r="C103" s="95" t="s">
        <v>319</v>
      </c>
      <c r="D103" s="68">
        <f>D104</f>
        <v>0</v>
      </c>
      <c r="E103" s="68">
        <f>E104</f>
        <v>0</v>
      </c>
      <c r="F103" s="68">
        <f>D103-E103</f>
        <v>0</v>
      </c>
      <c r="G103" s="80"/>
      <c r="H103" s="80"/>
      <c r="I103" s="80"/>
      <c r="J103" s="80"/>
    </row>
    <row r="104" spans="1:10" s="81" customFormat="1" ht="33" customHeight="1" hidden="1">
      <c r="A104" s="118" t="s">
        <v>270</v>
      </c>
      <c r="B104" s="99" t="s">
        <v>104</v>
      </c>
      <c r="C104" s="95" t="s">
        <v>320</v>
      </c>
      <c r="D104" s="68">
        <v>0</v>
      </c>
      <c r="E104" s="68">
        <v>0</v>
      </c>
      <c r="F104" s="68">
        <f>D104-E104</f>
        <v>0</v>
      </c>
      <c r="G104" s="80"/>
      <c r="H104" s="80"/>
      <c r="I104" s="80"/>
      <c r="J104" s="80"/>
    </row>
    <row r="105" spans="1:10" s="81" customFormat="1" ht="12.75" hidden="1">
      <c r="A105" s="118" t="s">
        <v>40</v>
      </c>
      <c r="B105" s="94" t="s">
        <v>104</v>
      </c>
      <c r="C105" s="95" t="s">
        <v>41</v>
      </c>
      <c r="D105" s="68">
        <f>D106</f>
        <v>0</v>
      </c>
      <c r="E105" s="68">
        <f>E106</f>
        <v>0</v>
      </c>
      <c r="F105" s="68">
        <f t="shared" si="3"/>
        <v>0</v>
      </c>
      <c r="G105" s="80"/>
      <c r="H105" s="80"/>
      <c r="I105" s="80"/>
      <c r="J105" s="80"/>
    </row>
    <row r="106" spans="1:10" s="81" customFormat="1" ht="14.25" customHeight="1" hidden="1">
      <c r="A106" s="118" t="s">
        <v>42</v>
      </c>
      <c r="B106" s="94" t="s">
        <v>104</v>
      </c>
      <c r="C106" s="95" t="s">
        <v>43</v>
      </c>
      <c r="D106" s="68">
        <v>0</v>
      </c>
      <c r="E106" s="68">
        <v>0</v>
      </c>
      <c r="F106" s="68">
        <f t="shared" si="3"/>
        <v>0</v>
      </c>
      <c r="G106" s="80"/>
      <c r="H106" s="80"/>
      <c r="I106" s="80"/>
      <c r="J106" s="80"/>
    </row>
    <row r="107" spans="1:10" s="81" customFormat="1" ht="37.5" customHeight="1">
      <c r="A107" s="117" t="s">
        <v>666</v>
      </c>
      <c r="B107" s="99" t="s">
        <v>104</v>
      </c>
      <c r="C107" s="100" t="s">
        <v>705</v>
      </c>
      <c r="D107" s="101">
        <f>D109</f>
        <v>13215500</v>
      </c>
      <c r="E107" s="101">
        <f>E109</f>
        <v>12215500</v>
      </c>
      <c r="F107" s="101">
        <f>D107-E107</f>
        <v>1000000</v>
      </c>
      <c r="G107" s="80"/>
      <c r="H107" s="80"/>
      <c r="I107" s="80"/>
      <c r="J107" s="80"/>
    </row>
    <row r="108" spans="1:10" s="81" customFormat="1" ht="74.25" customHeight="1">
      <c r="A108" s="118" t="s">
        <v>667</v>
      </c>
      <c r="B108" s="94" t="s">
        <v>104</v>
      </c>
      <c r="C108" s="95" t="s">
        <v>706</v>
      </c>
      <c r="D108" s="68">
        <f>D109</f>
        <v>13215500</v>
      </c>
      <c r="E108" s="68">
        <f>E109</f>
        <v>12215500</v>
      </c>
      <c r="F108" s="68">
        <f>D108-E108</f>
        <v>1000000</v>
      </c>
      <c r="G108" s="80"/>
      <c r="H108" s="80"/>
      <c r="I108" s="80"/>
      <c r="J108" s="80"/>
    </row>
    <row r="109" spans="1:10" s="81" customFormat="1" ht="74.25" customHeight="1">
      <c r="A109" s="118" t="s">
        <v>667</v>
      </c>
      <c r="B109" s="94" t="s">
        <v>104</v>
      </c>
      <c r="C109" s="95" t="s">
        <v>707</v>
      </c>
      <c r="D109" s="68">
        <v>13215500</v>
      </c>
      <c r="E109" s="68">
        <v>12215500</v>
      </c>
      <c r="F109" s="68">
        <f>D109-E109</f>
        <v>1000000</v>
      </c>
      <c r="G109" s="80"/>
      <c r="H109" s="80"/>
      <c r="I109" s="80"/>
      <c r="J109" s="80"/>
    </row>
    <row r="110" spans="1:10" s="81" customFormat="1" ht="21.75">
      <c r="A110" s="117" t="s">
        <v>44</v>
      </c>
      <c r="B110" s="99" t="s">
        <v>104</v>
      </c>
      <c r="C110" s="100" t="s">
        <v>708</v>
      </c>
      <c r="D110" s="101">
        <f>D112+D114</f>
        <v>176788</v>
      </c>
      <c r="E110" s="101">
        <f>E112+E114</f>
        <v>164398</v>
      </c>
      <c r="F110" s="101">
        <f aca="true" t="shared" si="4" ref="F110:F122">D110-E110</f>
        <v>12390</v>
      </c>
      <c r="G110" s="80"/>
      <c r="H110" s="80"/>
      <c r="I110" s="80"/>
      <c r="J110" s="80"/>
    </row>
    <row r="111" spans="1:10" s="81" customFormat="1" ht="33" customHeight="1">
      <c r="A111" s="118" t="s">
        <v>45</v>
      </c>
      <c r="B111" s="94" t="s">
        <v>104</v>
      </c>
      <c r="C111" s="95" t="s">
        <v>709</v>
      </c>
      <c r="D111" s="68">
        <f>D112</f>
        <v>131273</v>
      </c>
      <c r="E111" s="68">
        <f>E112</f>
        <v>131273</v>
      </c>
      <c r="F111" s="68">
        <f t="shared" si="4"/>
        <v>0</v>
      </c>
      <c r="G111" s="80"/>
      <c r="H111" s="80"/>
      <c r="I111" s="80"/>
      <c r="J111" s="80"/>
    </row>
    <row r="112" spans="1:10" s="81" customFormat="1" ht="45">
      <c r="A112" s="118" t="s">
        <v>46</v>
      </c>
      <c r="B112" s="94" t="s">
        <v>104</v>
      </c>
      <c r="C112" s="95" t="s">
        <v>710</v>
      </c>
      <c r="D112" s="68">
        <v>131273</v>
      </c>
      <c r="E112" s="68">
        <v>131273</v>
      </c>
      <c r="F112" s="68">
        <f t="shared" si="4"/>
        <v>0</v>
      </c>
      <c r="G112" s="80"/>
      <c r="H112" s="80"/>
      <c r="I112" s="80"/>
      <c r="J112" s="80"/>
    </row>
    <row r="113" spans="1:10" s="81" customFormat="1" ht="34.5" customHeight="1">
      <c r="A113" s="118" t="s">
        <v>47</v>
      </c>
      <c r="B113" s="94" t="s">
        <v>104</v>
      </c>
      <c r="C113" s="95" t="s">
        <v>711</v>
      </c>
      <c r="D113" s="68">
        <f>D114</f>
        <v>45515</v>
      </c>
      <c r="E113" s="68">
        <f>E114</f>
        <v>33125</v>
      </c>
      <c r="F113" s="68">
        <f t="shared" si="4"/>
        <v>12390</v>
      </c>
      <c r="G113" s="80"/>
      <c r="H113" s="80"/>
      <c r="I113" s="80"/>
      <c r="J113" s="80"/>
    </row>
    <row r="114" spans="1:10" s="81" customFormat="1" ht="40.5" customHeight="1">
      <c r="A114" s="118" t="s">
        <v>48</v>
      </c>
      <c r="B114" s="94" t="s">
        <v>104</v>
      </c>
      <c r="C114" s="95" t="s">
        <v>712</v>
      </c>
      <c r="D114" s="68">
        <v>45515</v>
      </c>
      <c r="E114" s="68">
        <v>33125</v>
      </c>
      <c r="F114" s="68">
        <f t="shared" si="4"/>
        <v>12390</v>
      </c>
      <c r="G114" s="80"/>
      <c r="H114" s="80"/>
      <c r="I114" s="80"/>
      <c r="J114" s="80"/>
    </row>
    <row r="115" spans="1:10" s="81" customFormat="1" ht="12.75" hidden="1">
      <c r="A115" s="105" t="s">
        <v>287</v>
      </c>
      <c r="B115" s="94" t="s">
        <v>104</v>
      </c>
      <c r="C115" s="95" t="s">
        <v>315</v>
      </c>
      <c r="D115" s="68">
        <v>0</v>
      </c>
      <c r="E115" s="68">
        <v>0</v>
      </c>
      <c r="F115" s="68">
        <f t="shared" si="4"/>
        <v>0</v>
      </c>
      <c r="G115" s="80"/>
      <c r="H115" s="80"/>
      <c r="I115" s="80"/>
      <c r="J115" s="80"/>
    </row>
    <row r="116" spans="1:8" s="22" customFormat="1" ht="22.5" hidden="1">
      <c r="A116" s="105" t="s">
        <v>285</v>
      </c>
      <c r="B116" s="94" t="s">
        <v>104</v>
      </c>
      <c r="C116" s="95" t="s">
        <v>286</v>
      </c>
      <c r="D116" s="68">
        <v>0</v>
      </c>
      <c r="E116" s="68">
        <v>0</v>
      </c>
      <c r="F116" s="68">
        <f t="shared" si="4"/>
        <v>0</v>
      </c>
      <c r="H116" s="35"/>
    </row>
    <row r="117" spans="1:6" ht="12.75" hidden="1">
      <c r="A117" s="109" t="s">
        <v>391</v>
      </c>
      <c r="B117" s="95" t="s">
        <v>104</v>
      </c>
      <c r="C117" s="107" t="s">
        <v>315</v>
      </c>
      <c r="D117" s="108" t="s">
        <v>430</v>
      </c>
      <c r="E117" s="108" t="s">
        <v>430</v>
      </c>
      <c r="F117" s="68">
        <f t="shared" si="4"/>
        <v>0</v>
      </c>
    </row>
    <row r="118" spans="1:6" ht="22.5" hidden="1">
      <c r="A118" s="109" t="s">
        <v>285</v>
      </c>
      <c r="B118" s="95" t="s">
        <v>104</v>
      </c>
      <c r="C118" s="107" t="s">
        <v>286</v>
      </c>
      <c r="D118" s="108" t="s">
        <v>430</v>
      </c>
      <c r="E118" s="108" t="s">
        <v>430</v>
      </c>
      <c r="F118" s="68">
        <f t="shared" si="4"/>
        <v>0</v>
      </c>
    </row>
    <row r="119" spans="1:6" ht="0.75" customHeight="1" hidden="1">
      <c r="A119" s="125" t="s">
        <v>566</v>
      </c>
      <c r="B119" s="100" t="s">
        <v>104</v>
      </c>
      <c r="C119" s="126" t="s">
        <v>568</v>
      </c>
      <c r="D119" s="127">
        <f>D120</f>
        <v>0</v>
      </c>
      <c r="E119" s="127">
        <f>E120</f>
        <v>0</v>
      </c>
      <c r="F119" s="128">
        <f t="shared" si="4"/>
        <v>0</v>
      </c>
    </row>
    <row r="120" spans="1:6" ht="22.5" hidden="1">
      <c r="A120" s="109" t="s">
        <v>567</v>
      </c>
      <c r="B120" s="95" t="s">
        <v>104</v>
      </c>
      <c r="C120" s="107" t="s">
        <v>569</v>
      </c>
      <c r="D120" s="123">
        <v>0</v>
      </c>
      <c r="E120" s="123">
        <v>0</v>
      </c>
      <c r="F120" s="124">
        <f t="shared" si="4"/>
        <v>0</v>
      </c>
    </row>
    <row r="121" spans="1:6" ht="32.25" hidden="1">
      <c r="A121" s="121" t="s">
        <v>524</v>
      </c>
      <c r="B121" s="94" t="s">
        <v>104</v>
      </c>
      <c r="C121" s="95" t="s">
        <v>522</v>
      </c>
      <c r="D121" s="68">
        <f>D122</f>
        <v>0</v>
      </c>
      <c r="E121" s="68">
        <f>E122</f>
        <v>0</v>
      </c>
      <c r="F121" s="68">
        <f t="shared" si="4"/>
        <v>0</v>
      </c>
    </row>
    <row r="122" spans="1:6" ht="12.75" customHeight="1" hidden="1">
      <c r="A122" s="120" t="s">
        <v>521</v>
      </c>
      <c r="B122" s="94" t="s">
        <v>104</v>
      </c>
      <c r="C122" s="95" t="s">
        <v>523</v>
      </c>
      <c r="D122" s="68">
        <v>0</v>
      </c>
      <c r="E122" s="68">
        <v>0</v>
      </c>
      <c r="F122" s="68">
        <f t="shared" si="4"/>
        <v>0</v>
      </c>
    </row>
    <row r="123" spans="1:6" ht="78.75" hidden="1">
      <c r="A123" s="120" t="s">
        <v>614</v>
      </c>
      <c r="B123" s="95" t="s">
        <v>104</v>
      </c>
      <c r="C123" s="133" t="s">
        <v>615</v>
      </c>
      <c r="D123" s="134">
        <f>D124</f>
        <v>0</v>
      </c>
      <c r="E123" s="134">
        <v>0</v>
      </c>
      <c r="F123" s="134">
        <f>D123-E123</f>
        <v>0</v>
      </c>
    </row>
    <row r="124" spans="1:6" ht="91.5" customHeight="1" hidden="1">
      <c r="A124" s="130" t="s">
        <v>617</v>
      </c>
      <c r="B124" s="95" t="s">
        <v>104</v>
      </c>
      <c r="C124" s="133" t="s">
        <v>616</v>
      </c>
      <c r="D124" s="134">
        <v>0</v>
      </c>
      <c r="E124" s="134">
        <v>0</v>
      </c>
      <c r="F124" s="134">
        <f>D124-E124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84"/>
  <sheetViews>
    <sheetView showGridLines="0" zoomScale="115" zoomScaleNormal="115" zoomScaleSheetLayoutView="100" zoomScalePageLayoutView="0" workbookViewId="0" topLeftCell="A514">
      <selection activeCell="E526" sqref="E526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5" width="12.00390625" style="0" customWidth="1"/>
    <col min="6" max="6" width="10.00390625" style="0" customWidth="1"/>
    <col min="7" max="7" width="10.875" style="0" customWidth="1"/>
    <col min="8" max="9" width="0.74609375" style="0" customWidth="1"/>
    <col min="10" max="11" width="12.75390625" style="0" bestFit="1" customWidth="1"/>
    <col min="12" max="12" width="15.875" style="0" customWidth="1"/>
  </cols>
  <sheetData>
    <row r="1" spans="1:9" ht="15">
      <c r="A1" s="54" t="s">
        <v>393</v>
      </c>
      <c r="B1" s="54"/>
      <c r="C1" s="54"/>
      <c r="D1" s="54"/>
      <c r="E1" s="54"/>
      <c r="F1" s="54"/>
      <c r="G1" s="34" t="s">
        <v>71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57</v>
      </c>
      <c r="C3" s="44" t="s">
        <v>56</v>
      </c>
      <c r="D3" s="176" t="s">
        <v>493</v>
      </c>
      <c r="E3" s="44" t="s">
        <v>69</v>
      </c>
      <c r="F3" s="45"/>
      <c r="G3" s="173" t="s">
        <v>62</v>
      </c>
      <c r="H3" s="36"/>
      <c r="I3" s="36"/>
    </row>
    <row r="4" spans="1:9" ht="12.75" customHeight="1">
      <c r="A4" s="70" t="s">
        <v>54</v>
      </c>
      <c r="B4" s="4" t="s">
        <v>58</v>
      </c>
      <c r="C4" s="39" t="s">
        <v>83</v>
      </c>
      <c r="D4" s="177"/>
      <c r="E4" s="39" t="s">
        <v>70</v>
      </c>
      <c r="F4" s="38" t="s">
        <v>64</v>
      </c>
      <c r="G4" s="174"/>
      <c r="H4" s="36"/>
      <c r="I4" s="36"/>
    </row>
    <row r="5" spans="1:9" ht="45.75" customHeight="1">
      <c r="A5" s="47"/>
      <c r="B5" s="4" t="s">
        <v>59</v>
      </c>
      <c r="C5" s="37" t="s">
        <v>84</v>
      </c>
      <c r="D5" s="178"/>
      <c r="E5" s="37" t="s">
        <v>52</v>
      </c>
      <c r="F5" s="40"/>
      <c r="G5" s="175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155" t="s">
        <v>51</v>
      </c>
      <c r="F6" s="42" t="s">
        <v>55</v>
      </c>
      <c r="G6" s="42" t="s">
        <v>494</v>
      </c>
      <c r="H6" s="49"/>
      <c r="I6" s="28"/>
    </row>
    <row r="7" spans="1:9" ht="12.75">
      <c r="A7" s="48" t="s">
        <v>89</v>
      </c>
      <c r="B7" s="153">
        <v>200</v>
      </c>
      <c r="C7" s="154">
        <v>1.96E+17</v>
      </c>
      <c r="D7" s="154"/>
      <c r="E7" s="163">
        <f>E8+E460+E470+E478+E496+E526+E563+E569+E484</f>
        <v>39931210.68</v>
      </c>
      <c r="F7" s="157">
        <f>F8+F460+F470+F478+F496+F526+F563+F569+F484</f>
        <v>29980006.580000002</v>
      </c>
      <c r="G7" s="156">
        <f>E7-F7</f>
        <v>9951204.099999998</v>
      </c>
      <c r="H7" s="28"/>
      <c r="I7" s="28"/>
    </row>
    <row r="8" spans="1:7" s="35" customFormat="1" ht="12.75">
      <c r="A8" s="77" t="s">
        <v>89</v>
      </c>
      <c r="B8" s="78">
        <v>200</v>
      </c>
      <c r="C8" s="90" t="s">
        <v>105</v>
      </c>
      <c r="D8" s="90"/>
      <c r="E8" s="79">
        <f>E9+E95+E112+E166+E296+E421+E428+E118</f>
        <v>25365255.5</v>
      </c>
      <c r="F8" s="79">
        <f>F9+F95+F112+F166+F296+F421+F428+F118</f>
        <v>25365255.5</v>
      </c>
      <c r="G8" s="79">
        <f aca="true" t="shared" si="0" ref="G8:G27">E8-F8</f>
        <v>0</v>
      </c>
    </row>
    <row r="9" spans="1:7" s="144" customFormat="1" ht="13.5" customHeight="1">
      <c r="A9" s="111" t="s">
        <v>106</v>
      </c>
      <c r="B9" s="91" t="s">
        <v>103</v>
      </c>
      <c r="C9" s="90" t="s">
        <v>107</v>
      </c>
      <c r="D9" s="90"/>
      <c r="E9" s="82">
        <f>E20+E64+E92+E87+E83</f>
        <v>3438405.82</v>
      </c>
      <c r="F9" s="82">
        <f>F20+F64+F92+F87+F83</f>
        <v>3438405.82</v>
      </c>
      <c r="G9" s="82">
        <f t="shared" si="0"/>
        <v>0</v>
      </c>
    </row>
    <row r="10" spans="1:7" s="144" customFormat="1" ht="56.25" hidden="1">
      <c r="A10" s="112" t="s">
        <v>108</v>
      </c>
      <c r="B10" s="96" t="s">
        <v>103</v>
      </c>
      <c r="C10" s="97" t="s">
        <v>109</v>
      </c>
      <c r="D10" s="97"/>
      <c r="E10" s="98">
        <f>E11</f>
        <v>0</v>
      </c>
      <c r="F10" s="98">
        <f>F11</f>
        <v>0</v>
      </c>
      <c r="G10" s="98">
        <f t="shared" si="0"/>
        <v>0</v>
      </c>
    </row>
    <row r="11" spans="1:7" s="144" customFormat="1" ht="12.75" hidden="1">
      <c r="A11" s="111" t="s">
        <v>110</v>
      </c>
      <c r="B11" s="91" t="s">
        <v>103</v>
      </c>
      <c r="C11" s="90" t="s">
        <v>111</v>
      </c>
      <c r="D11" s="90"/>
      <c r="E11" s="82">
        <v>0</v>
      </c>
      <c r="F11" s="82">
        <v>0</v>
      </c>
      <c r="G11" s="82">
        <f t="shared" si="0"/>
        <v>0</v>
      </c>
    </row>
    <row r="12" spans="1:7" s="144" customFormat="1" ht="12.75" hidden="1">
      <c r="A12" s="111" t="s">
        <v>112</v>
      </c>
      <c r="B12" s="91" t="s">
        <v>103</v>
      </c>
      <c r="C12" s="90" t="s">
        <v>113</v>
      </c>
      <c r="D12" s="90"/>
      <c r="E12" s="82">
        <v>0</v>
      </c>
      <c r="F12" s="82">
        <v>0</v>
      </c>
      <c r="G12" s="82">
        <f t="shared" si="0"/>
        <v>0</v>
      </c>
    </row>
    <row r="13" spans="1:7" s="144" customFormat="1" ht="12.75" hidden="1">
      <c r="A13" s="111" t="s">
        <v>114</v>
      </c>
      <c r="B13" s="91" t="s">
        <v>103</v>
      </c>
      <c r="C13" s="90" t="s">
        <v>115</v>
      </c>
      <c r="D13" s="90"/>
      <c r="E13" s="82">
        <v>0</v>
      </c>
      <c r="F13" s="82">
        <v>0</v>
      </c>
      <c r="G13" s="82">
        <f t="shared" si="0"/>
        <v>0</v>
      </c>
    </row>
    <row r="14" spans="1:7" s="144" customFormat="1" ht="22.5" hidden="1">
      <c r="A14" s="111" t="s">
        <v>116</v>
      </c>
      <c r="B14" s="91" t="s">
        <v>103</v>
      </c>
      <c r="C14" s="90" t="s">
        <v>117</v>
      </c>
      <c r="D14" s="90"/>
      <c r="E14" s="82">
        <v>0</v>
      </c>
      <c r="F14" s="82">
        <v>0</v>
      </c>
      <c r="G14" s="82">
        <f t="shared" si="0"/>
        <v>0</v>
      </c>
    </row>
    <row r="15" spans="1:7" s="144" customFormat="1" ht="12.75" hidden="1">
      <c r="A15" s="111" t="s">
        <v>118</v>
      </c>
      <c r="B15" s="91" t="s">
        <v>103</v>
      </c>
      <c r="C15" s="90" t="s">
        <v>119</v>
      </c>
      <c r="D15" s="90"/>
      <c r="E15" s="82">
        <v>0</v>
      </c>
      <c r="F15" s="82">
        <v>0</v>
      </c>
      <c r="G15" s="82">
        <f t="shared" si="0"/>
        <v>0</v>
      </c>
    </row>
    <row r="16" spans="1:7" s="144" customFormat="1" ht="45" customHeight="1" hidden="1">
      <c r="A16" s="112" t="s">
        <v>434</v>
      </c>
      <c r="B16" s="96" t="s">
        <v>103</v>
      </c>
      <c r="C16" s="97" t="s">
        <v>109</v>
      </c>
      <c r="D16" s="97"/>
      <c r="E16" s="98">
        <v>0</v>
      </c>
      <c r="F16" s="98">
        <v>0</v>
      </c>
      <c r="G16" s="98">
        <f t="shared" si="0"/>
        <v>0</v>
      </c>
    </row>
    <row r="17" spans="1:7" s="144" customFormat="1" ht="12.75" hidden="1">
      <c r="A17" s="111" t="s">
        <v>431</v>
      </c>
      <c r="B17" s="91" t="s">
        <v>103</v>
      </c>
      <c r="C17" s="90" t="s">
        <v>435</v>
      </c>
      <c r="D17" s="90"/>
      <c r="E17" s="82">
        <f>E16</f>
        <v>0</v>
      </c>
      <c r="F17" s="98">
        <v>0</v>
      </c>
      <c r="G17" s="98">
        <f t="shared" si="0"/>
        <v>0</v>
      </c>
    </row>
    <row r="18" spans="1:7" s="144" customFormat="1" ht="12.75" hidden="1">
      <c r="A18" s="111" t="s">
        <v>432</v>
      </c>
      <c r="B18" s="91" t="s">
        <v>103</v>
      </c>
      <c r="C18" s="90" t="s">
        <v>436</v>
      </c>
      <c r="D18" s="90"/>
      <c r="E18" s="82">
        <f>E16</f>
        <v>0</v>
      </c>
      <c r="F18" s="98">
        <v>0</v>
      </c>
      <c r="G18" s="98">
        <f t="shared" si="0"/>
        <v>0</v>
      </c>
    </row>
    <row r="19" spans="1:7" s="144" customFormat="1" ht="22.5" hidden="1">
      <c r="A19" s="111" t="s">
        <v>433</v>
      </c>
      <c r="B19" s="91" t="s">
        <v>103</v>
      </c>
      <c r="C19" s="90" t="s">
        <v>437</v>
      </c>
      <c r="D19" s="90"/>
      <c r="E19" s="82">
        <f>E16</f>
        <v>0</v>
      </c>
      <c r="F19" s="98">
        <v>0</v>
      </c>
      <c r="G19" s="98">
        <f t="shared" si="0"/>
        <v>0</v>
      </c>
    </row>
    <row r="20" spans="1:7" s="144" customFormat="1" ht="45" customHeight="1">
      <c r="A20" s="112" t="s">
        <v>120</v>
      </c>
      <c r="B20" s="96" t="s">
        <v>103</v>
      </c>
      <c r="C20" s="97" t="s">
        <v>121</v>
      </c>
      <c r="D20" s="97"/>
      <c r="E20" s="98">
        <f>E21+E40+E47</f>
        <v>3311645.82</v>
      </c>
      <c r="F20" s="98">
        <f>F21+F40+F47</f>
        <v>3311645.82</v>
      </c>
      <c r="G20" s="98">
        <f t="shared" si="0"/>
        <v>0</v>
      </c>
    </row>
    <row r="21" spans="1:7" s="144" customFormat="1" ht="12.75">
      <c r="A21" s="112" t="s">
        <v>122</v>
      </c>
      <c r="B21" s="96" t="s">
        <v>103</v>
      </c>
      <c r="C21" s="97" t="s">
        <v>123</v>
      </c>
      <c r="D21" s="97"/>
      <c r="E21" s="98">
        <f>E25+E26+E27+E29+E30+E31+E32+E33+E35+E38+E39+E36+E34</f>
        <v>2966526.82</v>
      </c>
      <c r="F21" s="98">
        <f>F25+F26+F27+F29+F30+F31+F32+F33+F34+F35+F36+F38+F39</f>
        <v>2966526.82</v>
      </c>
      <c r="G21" s="98">
        <f t="shared" si="0"/>
        <v>0</v>
      </c>
    </row>
    <row r="22" spans="1:11" s="144" customFormat="1" ht="12.75">
      <c r="A22" s="111" t="s">
        <v>124</v>
      </c>
      <c r="B22" s="91" t="s">
        <v>103</v>
      </c>
      <c r="C22" s="90" t="s">
        <v>441</v>
      </c>
      <c r="D22" s="90"/>
      <c r="E22" s="82">
        <f>E24</f>
        <v>1751759.6400000001</v>
      </c>
      <c r="F22" s="82">
        <f>F24</f>
        <v>1751759.6400000001</v>
      </c>
      <c r="G22" s="82">
        <f t="shared" si="0"/>
        <v>0</v>
      </c>
      <c r="K22" s="145"/>
    </row>
    <row r="23" spans="1:11" s="144" customFormat="1" ht="12.75">
      <c r="A23" s="111" t="s">
        <v>114</v>
      </c>
      <c r="B23" s="91" t="s">
        <v>103</v>
      </c>
      <c r="C23" s="90" t="s">
        <v>440</v>
      </c>
      <c r="D23" s="90"/>
      <c r="E23" s="82">
        <f>E24</f>
        <v>1751759.6400000001</v>
      </c>
      <c r="F23" s="82">
        <f>F24</f>
        <v>1751759.6400000001</v>
      </c>
      <c r="G23" s="82">
        <f t="shared" si="0"/>
        <v>0</v>
      </c>
      <c r="K23" s="145"/>
    </row>
    <row r="24" spans="1:11" s="144" customFormat="1" ht="22.5">
      <c r="A24" s="111" t="s">
        <v>116</v>
      </c>
      <c r="B24" s="91" t="s">
        <v>103</v>
      </c>
      <c r="C24" s="90" t="s">
        <v>439</v>
      </c>
      <c r="D24" s="90"/>
      <c r="E24" s="82">
        <f>E27+E26+E25</f>
        <v>1751759.6400000001</v>
      </c>
      <c r="F24" s="82">
        <f>F25+F26+F27</f>
        <v>1751759.6400000001</v>
      </c>
      <c r="G24" s="82">
        <f t="shared" si="0"/>
        <v>0</v>
      </c>
      <c r="K24" s="145"/>
    </row>
    <row r="25" spans="1:11" s="144" customFormat="1" ht="12.75">
      <c r="A25" s="111" t="s">
        <v>125</v>
      </c>
      <c r="B25" s="91" t="s">
        <v>103</v>
      </c>
      <c r="C25" s="90" t="s">
        <v>438</v>
      </c>
      <c r="D25" s="90"/>
      <c r="E25" s="82">
        <v>1357630</v>
      </c>
      <c r="F25" s="102">
        <v>1357630</v>
      </c>
      <c r="G25" s="82">
        <f t="shared" si="0"/>
        <v>0</v>
      </c>
      <c r="K25" s="145"/>
    </row>
    <row r="26" spans="1:11" s="144" customFormat="1" ht="12.75">
      <c r="A26" s="111" t="s">
        <v>118</v>
      </c>
      <c r="B26" s="91" t="s">
        <v>103</v>
      </c>
      <c r="C26" s="90" t="s">
        <v>442</v>
      </c>
      <c r="D26" s="90"/>
      <c r="E26" s="82">
        <v>0</v>
      </c>
      <c r="F26" s="82">
        <v>0</v>
      </c>
      <c r="G26" s="82">
        <f t="shared" si="0"/>
        <v>0</v>
      </c>
      <c r="K26" s="145"/>
    </row>
    <row r="27" spans="1:11" s="144" customFormat="1" ht="14.25" customHeight="1">
      <c r="A27" s="111" t="s">
        <v>126</v>
      </c>
      <c r="B27" s="91" t="s">
        <v>103</v>
      </c>
      <c r="C27" s="90" t="s">
        <v>443</v>
      </c>
      <c r="D27" s="90"/>
      <c r="E27" s="82">
        <v>394129.64</v>
      </c>
      <c r="F27" s="82">
        <v>394129.64</v>
      </c>
      <c r="G27" s="82">
        <f t="shared" si="0"/>
        <v>0</v>
      </c>
      <c r="K27" s="145"/>
    </row>
    <row r="28" spans="1:11" s="144" customFormat="1" ht="12.75">
      <c r="A28" s="111" t="s">
        <v>127</v>
      </c>
      <c r="B28" s="91" t="s">
        <v>103</v>
      </c>
      <c r="C28" s="90" t="s">
        <v>444</v>
      </c>
      <c r="D28" s="90"/>
      <c r="E28" s="82">
        <f>E29+E30+E31+E32+E33</f>
        <v>838071.99</v>
      </c>
      <c r="F28" s="82">
        <f>F29+F30+F31+F32+F33</f>
        <v>838071.99</v>
      </c>
      <c r="G28" s="82">
        <f>G29+G30+G31+G32+G34+G33</f>
        <v>0</v>
      </c>
      <c r="K28" s="145"/>
    </row>
    <row r="29" spans="1:11" s="144" customFormat="1" ht="12.75">
      <c r="A29" s="111" t="s">
        <v>128</v>
      </c>
      <c r="B29" s="91" t="s">
        <v>103</v>
      </c>
      <c r="C29" s="90" t="s">
        <v>445</v>
      </c>
      <c r="D29" s="90"/>
      <c r="E29" s="82">
        <v>57479.54</v>
      </c>
      <c r="F29" s="82">
        <v>57479.54</v>
      </c>
      <c r="G29" s="82">
        <f aca="true" t="shared" si="1" ref="G29:G68">E29-F29</f>
        <v>0</v>
      </c>
      <c r="K29" s="145"/>
    </row>
    <row r="30" spans="1:11" s="144" customFormat="1" ht="12.75">
      <c r="A30" s="111" t="s">
        <v>129</v>
      </c>
      <c r="B30" s="91" t="s">
        <v>103</v>
      </c>
      <c r="C30" s="90" t="s">
        <v>446</v>
      </c>
      <c r="D30" s="90"/>
      <c r="E30" s="82">
        <v>0</v>
      </c>
      <c r="F30" s="82">
        <v>0</v>
      </c>
      <c r="G30" s="82">
        <f t="shared" si="1"/>
        <v>0</v>
      </c>
      <c r="K30" s="145"/>
    </row>
    <row r="31" spans="1:11" s="144" customFormat="1" ht="12.75">
      <c r="A31" s="111" t="s">
        <v>130</v>
      </c>
      <c r="B31" s="91" t="s">
        <v>103</v>
      </c>
      <c r="C31" s="90" t="s">
        <v>447</v>
      </c>
      <c r="D31" s="90"/>
      <c r="E31" s="82">
        <v>82430.93</v>
      </c>
      <c r="F31" s="82">
        <v>82430.93</v>
      </c>
      <c r="G31" s="82">
        <f t="shared" si="1"/>
        <v>0</v>
      </c>
      <c r="K31" s="145"/>
    </row>
    <row r="32" spans="1:11" s="144" customFormat="1" ht="12" customHeight="1">
      <c r="A32" s="111" t="s">
        <v>392</v>
      </c>
      <c r="B32" s="91" t="s">
        <v>103</v>
      </c>
      <c r="C32" s="90" t="s">
        <v>448</v>
      </c>
      <c r="D32" s="90"/>
      <c r="E32" s="82">
        <v>179400.24</v>
      </c>
      <c r="F32" s="82">
        <v>179400.24</v>
      </c>
      <c r="G32" s="82">
        <f t="shared" si="1"/>
        <v>0</v>
      </c>
      <c r="K32" s="145"/>
    </row>
    <row r="33" spans="1:11" s="144" customFormat="1" ht="12.75">
      <c r="A33" s="111" t="s">
        <v>132</v>
      </c>
      <c r="B33" s="91" t="s">
        <v>103</v>
      </c>
      <c r="C33" s="90" t="s">
        <v>449</v>
      </c>
      <c r="D33" s="90"/>
      <c r="E33" s="82">
        <v>518761.28</v>
      </c>
      <c r="F33" s="82">
        <v>518761.28</v>
      </c>
      <c r="G33" s="82">
        <f t="shared" si="1"/>
        <v>0</v>
      </c>
      <c r="K33" s="145"/>
    </row>
    <row r="34" spans="1:11" s="144" customFormat="1" ht="12.75">
      <c r="A34" s="111" t="s">
        <v>133</v>
      </c>
      <c r="B34" s="91" t="s">
        <v>103</v>
      </c>
      <c r="C34" s="90" t="s">
        <v>590</v>
      </c>
      <c r="D34" s="90"/>
      <c r="E34" s="82">
        <v>15752</v>
      </c>
      <c r="F34" s="82">
        <v>15752</v>
      </c>
      <c r="G34" s="82">
        <f t="shared" si="1"/>
        <v>0</v>
      </c>
      <c r="K34" s="145"/>
    </row>
    <row r="35" spans="1:11" s="144" customFormat="1" ht="12.75">
      <c r="A35" s="111" t="s">
        <v>133</v>
      </c>
      <c r="B35" s="91" t="s">
        <v>103</v>
      </c>
      <c r="C35" s="90" t="s">
        <v>453</v>
      </c>
      <c r="D35" s="90"/>
      <c r="E35" s="82">
        <v>0</v>
      </c>
      <c r="F35" s="82">
        <v>0</v>
      </c>
      <c r="G35" s="82">
        <f t="shared" si="1"/>
        <v>0</v>
      </c>
      <c r="K35" s="145"/>
    </row>
    <row r="36" spans="1:12" s="144" customFormat="1" ht="12.75">
      <c r="A36" s="111" t="s">
        <v>288</v>
      </c>
      <c r="B36" s="91" t="s">
        <v>103</v>
      </c>
      <c r="C36" s="90" t="s">
        <v>454</v>
      </c>
      <c r="D36" s="90"/>
      <c r="E36" s="82">
        <v>3170</v>
      </c>
      <c r="F36" s="82">
        <v>3170</v>
      </c>
      <c r="G36" s="82">
        <f t="shared" si="1"/>
        <v>0</v>
      </c>
      <c r="J36" s="135"/>
      <c r="K36" s="135"/>
      <c r="L36" s="135"/>
    </row>
    <row r="37" spans="1:11" s="144" customFormat="1" ht="12.75">
      <c r="A37" s="111" t="s">
        <v>134</v>
      </c>
      <c r="B37" s="91" t="s">
        <v>103</v>
      </c>
      <c r="C37" s="90" t="s">
        <v>450</v>
      </c>
      <c r="D37" s="90"/>
      <c r="E37" s="82">
        <f>E38+E39</f>
        <v>357773.19</v>
      </c>
      <c r="F37" s="82">
        <f>F38+F39</f>
        <v>357773.19</v>
      </c>
      <c r="G37" s="82">
        <f t="shared" si="1"/>
        <v>0</v>
      </c>
      <c r="K37" s="145"/>
    </row>
    <row r="38" spans="1:11" s="144" customFormat="1" ht="15" customHeight="1">
      <c r="A38" s="111" t="s">
        <v>135</v>
      </c>
      <c r="B38" s="91" t="s">
        <v>103</v>
      </c>
      <c r="C38" s="90" t="s">
        <v>451</v>
      </c>
      <c r="D38" s="90"/>
      <c r="E38" s="82">
        <v>14226</v>
      </c>
      <c r="F38" s="82">
        <v>14226</v>
      </c>
      <c r="G38" s="82">
        <f t="shared" si="1"/>
        <v>0</v>
      </c>
      <c r="K38" s="145"/>
    </row>
    <row r="39" spans="1:11" s="144" customFormat="1" ht="13.5" customHeight="1">
      <c r="A39" s="111" t="s">
        <v>136</v>
      </c>
      <c r="B39" s="91" t="s">
        <v>103</v>
      </c>
      <c r="C39" s="90" t="s">
        <v>452</v>
      </c>
      <c r="D39" s="90"/>
      <c r="E39" s="82">
        <v>343547.19</v>
      </c>
      <c r="F39" s="82">
        <v>343547.19</v>
      </c>
      <c r="G39" s="82">
        <f t="shared" si="1"/>
        <v>0</v>
      </c>
      <c r="K39" s="145"/>
    </row>
    <row r="40" spans="1:11" s="144" customFormat="1" ht="12.75">
      <c r="A40" s="112" t="s">
        <v>137</v>
      </c>
      <c r="B40" s="96" t="s">
        <v>103</v>
      </c>
      <c r="C40" s="97" t="s">
        <v>138</v>
      </c>
      <c r="D40" s="97"/>
      <c r="E40" s="98">
        <f>E43</f>
        <v>345119</v>
      </c>
      <c r="F40" s="98">
        <f>F43</f>
        <v>345119</v>
      </c>
      <c r="G40" s="98">
        <f t="shared" si="1"/>
        <v>0</v>
      </c>
      <c r="K40" s="145"/>
    </row>
    <row r="41" spans="1:11" s="144" customFormat="1" ht="12.75">
      <c r="A41" s="111" t="s">
        <v>139</v>
      </c>
      <c r="B41" s="91" t="s">
        <v>103</v>
      </c>
      <c r="C41" s="90" t="s">
        <v>455</v>
      </c>
      <c r="D41" s="90"/>
      <c r="E41" s="82">
        <f>E43</f>
        <v>345119</v>
      </c>
      <c r="F41" s="82">
        <f>F43</f>
        <v>345119</v>
      </c>
      <c r="G41" s="82">
        <f t="shared" si="1"/>
        <v>0</v>
      </c>
      <c r="J41" s="146"/>
      <c r="K41" s="145"/>
    </row>
    <row r="42" spans="1:7" s="144" customFormat="1" ht="12.75">
      <c r="A42" s="111" t="s">
        <v>114</v>
      </c>
      <c r="B42" s="91" t="s">
        <v>103</v>
      </c>
      <c r="C42" s="90" t="s">
        <v>456</v>
      </c>
      <c r="D42" s="90"/>
      <c r="E42" s="82">
        <f>E43</f>
        <v>345119</v>
      </c>
      <c r="F42" s="82">
        <f>F43</f>
        <v>345119</v>
      </c>
      <c r="G42" s="82">
        <f t="shared" si="1"/>
        <v>0</v>
      </c>
    </row>
    <row r="43" spans="1:11" s="144" customFormat="1" ht="22.5">
      <c r="A43" s="111" t="s">
        <v>116</v>
      </c>
      <c r="B43" s="91" t="s">
        <v>103</v>
      </c>
      <c r="C43" s="90" t="s">
        <v>457</v>
      </c>
      <c r="D43" s="90"/>
      <c r="E43" s="82">
        <f>E44+E45+E46</f>
        <v>345119</v>
      </c>
      <c r="F43" s="82">
        <f>F44+F45+F46</f>
        <v>345119</v>
      </c>
      <c r="G43" s="82">
        <f t="shared" si="1"/>
        <v>0</v>
      </c>
      <c r="K43" s="145"/>
    </row>
    <row r="44" spans="1:7" s="144" customFormat="1" ht="12.75">
      <c r="A44" s="111" t="s">
        <v>125</v>
      </c>
      <c r="B44" s="91" t="s">
        <v>103</v>
      </c>
      <c r="C44" s="90" t="s">
        <v>458</v>
      </c>
      <c r="D44" s="90"/>
      <c r="E44" s="82">
        <v>266228.11</v>
      </c>
      <c r="F44" s="82">
        <v>266228.11</v>
      </c>
      <c r="G44" s="82">
        <f t="shared" si="1"/>
        <v>0</v>
      </c>
    </row>
    <row r="45" spans="1:7" s="144" customFormat="1" ht="12.75" hidden="1">
      <c r="A45" s="111" t="s">
        <v>118</v>
      </c>
      <c r="B45" s="91" t="s">
        <v>103</v>
      </c>
      <c r="C45" s="90" t="s">
        <v>140</v>
      </c>
      <c r="D45" s="90"/>
      <c r="E45" s="82">
        <v>0</v>
      </c>
      <c r="F45" s="82">
        <v>0</v>
      </c>
      <c r="G45" s="82">
        <f t="shared" si="1"/>
        <v>0</v>
      </c>
    </row>
    <row r="46" spans="1:7" s="144" customFormat="1" ht="12" customHeight="1">
      <c r="A46" s="111" t="s">
        <v>126</v>
      </c>
      <c r="B46" s="91" t="s">
        <v>103</v>
      </c>
      <c r="C46" s="90" t="s">
        <v>459</v>
      </c>
      <c r="D46" s="90"/>
      <c r="E46" s="82">
        <v>78890.89</v>
      </c>
      <c r="F46" s="82">
        <v>78890.89</v>
      </c>
      <c r="G46" s="82">
        <f t="shared" si="1"/>
        <v>0</v>
      </c>
    </row>
    <row r="47" spans="1:7" s="144" customFormat="1" ht="12.75" hidden="1">
      <c r="A47" s="112" t="s">
        <v>242</v>
      </c>
      <c r="B47" s="96" t="s">
        <v>103</v>
      </c>
      <c r="C47" s="97" t="s">
        <v>243</v>
      </c>
      <c r="D47" s="97"/>
      <c r="E47" s="98">
        <f>E49+E53+E56</f>
        <v>0</v>
      </c>
      <c r="F47" s="98">
        <f>F49+F53+F56</f>
        <v>0</v>
      </c>
      <c r="G47" s="98">
        <f t="shared" si="1"/>
        <v>0</v>
      </c>
    </row>
    <row r="48" spans="1:7" s="144" customFormat="1" ht="12.75" hidden="1">
      <c r="A48" s="111" t="s">
        <v>114</v>
      </c>
      <c r="B48" s="91" t="s">
        <v>103</v>
      </c>
      <c r="C48" s="90" t="s">
        <v>244</v>
      </c>
      <c r="D48" s="90"/>
      <c r="E48" s="82">
        <f>E47-E56</f>
        <v>0</v>
      </c>
      <c r="F48" s="82">
        <f>F47-F56</f>
        <v>0</v>
      </c>
      <c r="G48" s="82">
        <f t="shared" si="1"/>
        <v>0</v>
      </c>
    </row>
    <row r="49" spans="1:7" s="144" customFormat="1" ht="22.5" hidden="1">
      <c r="A49" s="111" t="s">
        <v>116</v>
      </c>
      <c r="B49" s="91" t="s">
        <v>103</v>
      </c>
      <c r="C49" s="90" t="s">
        <v>245</v>
      </c>
      <c r="D49" s="90"/>
      <c r="E49" s="82">
        <f>E50+E51+E52</f>
        <v>0</v>
      </c>
      <c r="F49" s="82">
        <f>F50+F51+F52</f>
        <v>0</v>
      </c>
      <c r="G49" s="82">
        <f t="shared" si="1"/>
        <v>0</v>
      </c>
    </row>
    <row r="50" spans="1:7" s="144" customFormat="1" ht="12.75" hidden="1">
      <c r="A50" s="111" t="s">
        <v>125</v>
      </c>
      <c r="B50" s="91" t="s">
        <v>103</v>
      </c>
      <c r="C50" s="90" t="s">
        <v>246</v>
      </c>
      <c r="D50" s="90"/>
      <c r="E50" s="82">
        <v>0</v>
      </c>
      <c r="F50" s="82">
        <v>0</v>
      </c>
      <c r="G50" s="82">
        <f t="shared" si="1"/>
        <v>0</v>
      </c>
    </row>
    <row r="51" spans="1:7" s="144" customFormat="1" ht="12.75" hidden="1">
      <c r="A51" s="111" t="s">
        <v>118</v>
      </c>
      <c r="B51" s="91" t="s">
        <v>103</v>
      </c>
      <c r="C51" s="90" t="s">
        <v>247</v>
      </c>
      <c r="D51" s="90"/>
      <c r="E51" s="82">
        <v>0</v>
      </c>
      <c r="F51" s="82">
        <v>0</v>
      </c>
      <c r="G51" s="82">
        <f t="shared" si="1"/>
        <v>0</v>
      </c>
    </row>
    <row r="52" spans="1:7" s="144" customFormat="1" ht="18" customHeight="1" hidden="1">
      <c r="A52" s="111" t="s">
        <v>126</v>
      </c>
      <c r="B52" s="91" t="s">
        <v>103</v>
      </c>
      <c r="C52" s="90" t="s">
        <v>248</v>
      </c>
      <c r="D52" s="90"/>
      <c r="E52" s="82">
        <v>0</v>
      </c>
      <c r="F52" s="82">
        <v>0</v>
      </c>
      <c r="G52" s="82">
        <f t="shared" si="1"/>
        <v>0</v>
      </c>
    </row>
    <row r="53" spans="1:7" s="144" customFormat="1" ht="12.75" hidden="1">
      <c r="A53" s="111" t="s">
        <v>127</v>
      </c>
      <c r="B53" s="91" t="s">
        <v>103</v>
      </c>
      <c r="C53" s="90" t="s">
        <v>249</v>
      </c>
      <c r="D53" s="90"/>
      <c r="E53" s="82">
        <f>E54+E55</f>
        <v>0</v>
      </c>
      <c r="F53" s="82">
        <f>F54+F55</f>
        <v>0</v>
      </c>
      <c r="G53" s="82">
        <f t="shared" si="1"/>
        <v>0</v>
      </c>
    </row>
    <row r="54" spans="1:7" s="144" customFormat="1" ht="12.75" hidden="1">
      <c r="A54" s="111" t="s">
        <v>129</v>
      </c>
      <c r="B54" s="91" t="s">
        <v>103</v>
      </c>
      <c r="C54" s="90" t="s">
        <v>250</v>
      </c>
      <c r="D54" s="90"/>
      <c r="E54" s="82">
        <v>0</v>
      </c>
      <c r="F54" s="82">
        <v>0</v>
      </c>
      <c r="G54" s="82">
        <f t="shared" si="1"/>
        <v>0</v>
      </c>
    </row>
    <row r="55" spans="1:7" s="144" customFormat="1" ht="12.75" hidden="1">
      <c r="A55" s="111" t="s">
        <v>132</v>
      </c>
      <c r="B55" s="91" t="s">
        <v>103</v>
      </c>
      <c r="C55" s="90" t="s">
        <v>251</v>
      </c>
      <c r="D55" s="90"/>
      <c r="E55" s="82">
        <v>0</v>
      </c>
      <c r="F55" s="82">
        <v>0</v>
      </c>
      <c r="G55" s="82">
        <f t="shared" si="1"/>
        <v>0</v>
      </c>
    </row>
    <row r="56" spans="1:7" s="144" customFormat="1" ht="12.75" hidden="1">
      <c r="A56" s="111" t="s">
        <v>134</v>
      </c>
      <c r="B56" s="91" t="s">
        <v>103</v>
      </c>
      <c r="C56" s="90" t="s">
        <v>252</v>
      </c>
      <c r="D56" s="90"/>
      <c r="E56" s="82">
        <f>E57+E58</f>
        <v>0</v>
      </c>
      <c r="F56" s="82">
        <f>F57+F58</f>
        <v>0</v>
      </c>
      <c r="G56" s="82">
        <f t="shared" si="1"/>
        <v>0</v>
      </c>
    </row>
    <row r="57" spans="1:7" s="144" customFormat="1" ht="12.75" hidden="1">
      <c r="A57" s="111" t="s">
        <v>135</v>
      </c>
      <c r="B57" s="91" t="s">
        <v>103</v>
      </c>
      <c r="C57" s="90" t="s">
        <v>253</v>
      </c>
      <c r="D57" s="90"/>
      <c r="E57" s="82">
        <v>0</v>
      </c>
      <c r="F57" s="82">
        <v>0</v>
      </c>
      <c r="G57" s="82">
        <f t="shared" si="1"/>
        <v>0</v>
      </c>
    </row>
    <row r="58" spans="1:7" s="144" customFormat="1" ht="12.75" hidden="1">
      <c r="A58" s="111" t="s">
        <v>136</v>
      </c>
      <c r="B58" s="91" t="s">
        <v>103</v>
      </c>
      <c r="C58" s="90" t="s">
        <v>254</v>
      </c>
      <c r="D58" s="90"/>
      <c r="E58" s="82">
        <v>0</v>
      </c>
      <c r="F58" s="82">
        <v>0</v>
      </c>
      <c r="G58" s="82">
        <f t="shared" si="1"/>
        <v>0</v>
      </c>
    </row>
    <row r="59" spans="1:7" s="144" customFormat="1" ht="12.75" hidden="1">
      <c r="A59" s="112" t="s">
        <v>141</v>
      </c>
      <c r="B59" s="96" t="s">
        <v>103</v>
      </c>
      <c r="C59" s="97" t="s">
        <v>142</v>
      </c>
      <c r="D59" s="97"/>
      <c r="E59" s="98">
        <f>E63</f>
        <v>0</v>
      </c>
      <c r="F59" s="98">
        <v>0</v>
      </c>
      <c r="G59" s="98">
        <f t="shared" si="1"/>
        <v>0</v>
      </c>
    </row>
    <row r="60" spans="1:7" s="144" customFormat="1" ht="12.75" hidden="1">
      <c r="A60" s="111" t="s">
        <v>143</v>
      </c>
      <c r="B60" s="91" t="s">
        <v>103</v>
      </c>
      <c r="C60" s="90" t="s">
        <v>144</v>
      </c>
      <c r="D60" s="90"/>
      <c r="E60" s="82">
        <f>E63</f>
        <v>0</v>
      </c>
      <c r="F60" s="82">
        <f>F63</f>
        <v>0</v>
      </c>
      <c r="G60" s="82">
        <f t="shared" si="1"/>
        <v>0</v>
      </c>
    </row>
    <row r="61" spans="1:7" s="144" customFormat="1" ht="12.75" hidden="1">
      <c r="A61" s="111" t="s">
        <v>133</v>
      </c>
      <c r="B61" s="91" t="s">
        <v>103</v>
      </c>
      <c r="C61" s="90" t="s">
        <v>145</v>
      </c>
      <c r="D61" s="90"/>
      <c r="E61" s="82">
        <f>E63</f>
        <v>0</v>
      </c>
      <c r="F61" s="82">
        <f>F63</f>
        <v>0</v>
      </c>
      <c r="G61" s="82">
        <f t="shared" si="1"/>
        <v>0</v>
      </c>
    </row>
    <row r="62" spans="1:7" s="144" customFormat="1" ht="12.75" hidden="1">
      <c r="A62" s="111" t="s">
        <v>114</v>
      </c>
      <c r="B62" s="91" t="s">
        <v>103</v>
      </c>
      <c r="C62" s="90" t="s">
        <v>146</v>
      </c>
      <c r="D62" s="90"/>
      <c r="E62" s="82">
        <f>E63</f>
        <v>0</v>
      </c>
      <c r="F62" s="82">
        <f>F63</f>
        <v>0</v>
      </c>
      <c r="G62" s="82">
        <f t="shared" si="1"/>
        <v>0</v>
      </c>
    </row>
    <row r="63" spans="1:7" s="144" customFormat="1" ht="12.75" hidden="1">
      <c r="A63" s="111" t="s">
        <v>133</v>
      </c>
      <c r="B63" s="91" t="s">
        <v>103</v>
      </c>
      <c r="C63" s="90" t="s">
        <v>147</v>
      </c>
      <c r="D63" s="90"/>
      <c r="E63" s="82">
        <v>0</v>
      </c>
      <c r="F63" s="82">
        <v>0</v>
      </c>
      <c r="G63" s="82">
        <f t="shared" si="1"/>
        <v>0</v>
      </c>
    </row>
    <row r="64" spans="1:7" s="144" customFormat="1" ht="33.75">
      <c r="A64" s="112" t="s">
        <v>558</v>
      </c>
      <c r="B64" s="96" t="s">
        <v>103</v>
      </c>
      <c r="C64" s="97" t="s">
        <v>559</v>
      </c>
      <c r="D64" s="97"/>
      <c r="E64" s="98">
        <f>E67</f>
        <v>23000</v>
      </c>
      <c r="F64" s="98">
        <f>F67</f>
        <v>23000</v>
      </c>
      <c r="G64" s="98">
        <f t="shared" si="1"/>
        <v>0</v>
      </c>
    </row>
    <row r="65" spans="1:7" s="144" customFormat="1" ht="12.75">
      <c r="A65" s="111" t="s">
        <v>431</v>
      </c>
      <c r="B65" s="91" t="s">
        <v>103</v>
      </c>
      <c r="C65" s="90" t="s">
        <v>560</v>
      </c>
      <c r="D65" s="90"/>
      <c r="E65" s="82">
        <f>E67</f>
        <v>23000</v>
      </c>
      <c r="F65" s="82">
        <f>F67</f>
        <v>23000</v>
      </c>
      <c r="G65" s="82">
        <f t="shared" si="1"/>
        <v>0</v>
      </c>
    </row>
    <row r="66" spans="1:7" s="144" customFormat="1" ht="12.75">
      <c r="A66" s="111" t="s">
        <v>432</v>
      </c>
      <c r="B66" s="91" t="s">
        <v>103</v>
      </c>
      <c r="C66" s="90" t="s">
        <v>561</v>
      </c>
      <c r="D66" s="90"/>
      <c r="E66" s="82">
        <f>E67</f>
        <v>23000</v>
      </c>
      <c r="F66" s="82">
        <f>F67</f>
        <v>23000</v>
      </c>
      <c r="G66" s="82">
        <f t="shared" si="1"/>
        <v>0</v>
      </c>
    </row>
    <row r="67" spans="1:7" s="144" customFormat="1" ht="20.25" customHeight="1">
      <c r="A67" s="111" t="s">
        <v>433</v>
      </c>
      <c r="B67" s="91" t="s">
        <v>103</v>
      </c>
      <c r="C67" s="90" t="s">
        <v>562</v>
      </c>
      <c r="D67" s="90"/>
      <c r="E67" s="82">
        <v>23000</v>
      </c>
      <c r="F67" s="82">
        <v>23000</v>
      </c>
      <c r="G67" s="82">
        <f t="shared" si="1"/>
        <v>0</v>
      </c>
    </row>
    <row r="68" spans="1:7" s="144" customFormat="1" ht="12.75" hidden="1">
      <c r="A68" s="112" t="s">
        <v>288</v>
      </c>
      <c r="B68" s="96" t="s">
        <v>103</v>
      </c>
      <c r="C68" s="97" t="s">
        <v>378</v>
      </c>
      <c r="D68" s="97"/>
      <c r="E68" s="98">
        <f>E72</f>
        <v>0</v>
      </c>
      <c r="F68" s="98">
        <f>F72</f>
        <v>0</v>
      </c>
      <c r="G68" s="98">
        <f t="shared" si="1"/>
        <v>0</v>
      </c>
    </row>
    <row r="69" spans="1:7" s="144" customFormat="1" ht="12.75" hidden="1">
      <c r="A69" s="111" t="s">
        <v>542</v>
      </c>
      <c r="B69" s="91" t="s">
        <v>103</v>
      </c>
      <c r="C69" s="90" t="s">
        <v>365</v>
      </c>
      <c r="D69" s="90"/>
      <c r="E69" s="82">
        <f>E72</f>
        <v>0</v>
      </c>
      <c r="F69" s="82">
        <f>F72</f>
        <v>0</v>
      </c>
      <c r="G69" s="82">
        <f>G72</f>
        <v>0</v>
      </c>
    </row>
    <row r="70" spans="1:7" s="144" customFormat="1" ht="12.75" hidden="1">
      <c r="A70" s="111" t="s">
        <v>133</v>
      </c>
      <c r="B70" s="91" t="s">
        <v>103</v>
      </c>
      <c r="C70" s="90" t="s">
        <v>460</v>
      </c>
      <c r="D70" s="90"/>
      <c r="E70" s="82">
        <f>E72</f>
        <v>0</v>
      </c>
      <c r="F70" s="82">
        <f>F72</f>
        <v>0</v>
      </c>
      <c r="G70" s="82">
        <f>G72</f>
        <v>0</v>
      </c>
    </row>
    <row r="71" spans="1:7" s="144" customFormat="1" ht="12.75" hidden="1">
      <c r="A71" s="111" t="s">
        <v>114</v>
      </c>
      <c r="B71" s="91" t="s">
        <v>103</v>
      </c>
      <c r="C71" s="90" t="s">
        <v>461</v>
      </c>
      <c r="D71" s="90"/>
      <c r="E71" s="82">
        <f>E72</f>
        <v>0</v>
      </c>
      <c r="F71" s="82">
        <f>F72</f>
        <v>0</v>
      </c>
      <c r="G71" s="82">
        <f>G72</f>
        <v>0</v>
      </c>
    </row>
    <row r="72" spans="1:7" s="144" customFormat="1" ht="11.25" customHeight="1" hidden="1">
      <c r="A72" s="111" t="s">
        <v>133</v>
      </c>
      <c r="B72" s="91" t="s">
        <v>103</v>
      </c>
      <c r="C72" s="90" t="s">
        <v>462</v>
      </c>
      <c r="D72" s="90"/>
      <c r="E72" s="82">
        <v>0</v>
      </c>
      <c r="F72" s="82">
        <v>0</v>
      </c>
      <c r="G72" s="82">
        <f>E72-F72</f>
        <v>0</v>
      </c>
    </row>
    <row r="73" spans="1:7" s="144" customFormat="1" ht="12.75" hidden="1">
      <c r="A73" s="112" t="s">
        <v>288</v>
      </c>
      <c r="B73" s="96" t="s">
        <v>103</v>
      </c>
      <c r="C73" s="97" t="s">
        <v>384</v>
      </c>
      <c r="D73" s="97"/>
      <c r="E73" s="98">
        <f>E77</f>
        <v>0</v>
      </c>
      <c r="F73" s="98">
        <f>F77</f>
        <v>0</v>
      </c>
      <c r="G73" s="98">
        <f>E73-F73</f>
        <v>0</v>
      </c>
    </row>
    <row r="74" spans="1:7" s="144" customFormat="1" ht="12.75" hidden="1">
      <c r="A74" s="111" t="s">
        <v>143</v>
      </c>
      <c r="B74" s="91" t="s">
        <v>103</v>
      </c>
      <c r="C74" s="90" t="s">
        <v>385</v>
      </c>
      <c r="D74" s="90"/>
      <c r="E74" s="82">
        <f>E77</f>
        <v>0</v>
      </c>
      <c r="F74" s="82">
        <f>F77</f>
        <v>0</v>
      </c>
      <c r="G74" s="82">
        <f>G77</f>
        <v>0</v>
      </c>
    </row>
    <row r="75" spans="1:7" s="144" customFormat="1" ht="12.75" hidden="1">
      <c r="A75" s="111" t="s">
        <v>133</v>
      </c>
      <c r="B75" s="91" t="s">
        <v>103</v>
      </c>
      <c r="C75" s="90" t="s">
        <v>386</v>
      </c>
      <c r="D75" s="90"/>
      <c r="E75" s="82">
        <f>E77</f>
        <v>0</v>
      </c>
      <c r="F75" s="82">
        <f>F77</f>
        <v>0</v>
      </c>
      <c r="G75" s="82">
        <f>G77</f>
        <v>0</v>
      </c>
    </row>
    <row r="76" spans="1:7" s="144" customFormat="1" ht="12.75" hidden="1">
      <c r="A76" s="111" t="s">
        <v>114</v>
      </c>
      <c r="B76" s="91" t="s">
        <v>103</v>
      </c>
      <c r="C76" s="90" t="s">
        <v>387</v>
      </c>
      <c r="D76" s="90"/>
      <c r="E76" s="82">
        <f>E77</f>
        <v>0</v>
      </c>
      <c r="F76" s="82">
        <f>F77</f>
        <v>0</v>
      </c>
      <c r="G76" s="82">
        <f>G77</f>
        <v>0</v>
      </c>
    </row>
    <row r="77" spans="1:7" s="144" customFormat="1" ht="12.75" hidden="1">
      <c r="A77" s="111" t="s">
        <v>133</v>
      </c>
      <c r="B77" s="91" t="s">
        <v>103</v>
      </c>
      <c r="C77" s="90" t="s">
        <v>388</v>
      </c>
      <c r="D77" s="90"/>
      <c r="E77" s="82">
        <v>0</v>
      </c>
      <c r="F77" s="82">
        <v>0</v>
      </c>
      <c r="G77" s="82">
        <f>E77-F77</f>
        <v>0</v>
      </c>
    </row>
    <row r="78" spans="1:12" s="144" customFormat="1" ht="12.75" hidden="1">
      <c r="A78" s="112" t="s">
        <v>611</v>
      </c>
      <c r="B78" s="96" t="s">
        <v>103</v>
      </c>
      <c r="C78" s="97" t="s">
        <v>378</v>
      </c>
      <c r="D78" s="97"/>
      <c r="E78" s="98">
        <f>E82</f>
        <v>0</v>
      </c>
      <c r="F78" s="98">
        <f>F82</f>
        <v>0</v>
      </c>
      <c r="G78" s="98">
        <f>G94+G82</f>
        <v>0</v>
      </c>
      <c r="L78" s="145"/>
    </row>
    <row r="79" spans="1:12" s="144" customFormat="1" ht="12.75" hidden="1">
      <c r="A79" s="111" t="s">
        <v>543</v>
      </c>
      <c r="B79" s="91" t="s">
        <v>103</v>
      </c>
      <c r="C79" s="90" t="s">
        <v>365</v>
      </c>
      <c r="D79" s="90"/>
      <c r="E79" s="82">
        <f>E82</f>
        <v>0</v>
      </c>
      <c r="F79" s="82">
        <f>F82</f>
        <v>0</v>
      </c>
      <c r="G79" s="82">
        <f>G82</f>
        <v>0</v>
      </c>
      <c r="K79" s="135"/>
      <c r="L79" s="145"/>
    </row>
    <row r="80" spans="1:12" s="144" customFormat="1" ht="12.75" hidden="1">
      <c r="A80" s="111" t="s">
        <v>133</v>
      </c>
      <c r="B80" s="91" t="s">
        <v>103</v>
      </c>
      <c r="C80" s="90" t="s">
        <v>612</v>
      </c>
      <c r="D80" s="90"/>
      <c r="E80" s="82">
        <f>E82</f>
        <v>0</v>
      </c>
      <c r="F80" s="82">
        <f>F82</f>
        <v>0</v>
      </c>
      <c r="G80" s="82">
        <f>G82</f>
        <v>0</v>
      </c>
      <c r="L80" s="145"/>
    </row>
    <row r="81" spans="1:12" s="144" customFormat="1" ht="12.75" hidden="1">
      <c r="A81" s="111" t="s">
        <v>114</v>
      </c>
      <c r="B81" s="91" t="s">
        <v>103</v>
      </c>
      <c r="C81" s="90" t="s">
        <v>461</v>
      </c>
      <c r="D81" s="90"/>
      <c r="E81" s="82">
        <f>E82</f>
        <v>0</v>
      </c>
      <c r="F81" s="82">
        <f>F82</f>
        <v>0</v>
      </c>
      <c r="G81" s="82">
        <f>G82</f>
        <v>0</v>
      </c>
      <c r="L81" s="145"/>
    </row>
    <row r="82" spans="1:12" s="144" customFormat="1" ht="12.75" hidden="1">
      <c r="A82" s="111" t="s">
        <v>133</v>
      </c>
      <c r="B82" s="91" t="s">
        <v>103</v>
      </c>
      <c r="C82" s="90" t="s">
        <v>462</v>
      </c>
      <c r="D82" s="90"/>
      <c r="E82" s="82">
        <v>0</v>
      </c>
      <c r="F82" s="82">
        <v>0</v>
      </c>
      <c r="G82" s="82">
        <f aca="true" t="shared" si="2" ref="G82:G91">E82-F82</f>
        <v>0</v>
      </c>
      <c r="L82" s="145"/>
    </row>
    <row r="83" spans="1:12" s="144" customFormat="1" ht="21">
      <c r="A83" s="142" t="s">
        <v>675</v>
      </c>
      <c r="B83" s="96" t="s">
        <v>103</v>
      </c>
      <c r="C83" s="97" t="s">
        <v>678</v>
      </c>
      <c r="D83" s="97"/>
      <c r="E83" s="98">
        <f>E86</f>
        <v>103760</v>
      </c>
      <c r="F83" s="98">
        <f>F86</f>
        <v>103760</v>
      </c>
      <c r="G83" s="98">
        <f t="shared" si="2"/>
        <v>0</v>
      </c>
      <c r="L83" s="145"/>
    </row>
    <row r="84" spans="1:12" s="144" customFormat="1" ht="22.5">
      <c r="A84" s="143" t="s">
        <v>676</v>
      </c>
      <c r="B84" s="91" t="s">
        <v>103</v>
      </c>
      <c r="C84" s="90" t="s">
        <v>679</v>
      </c>
      <c r="D84" s="90"/>
      <c r="E84" s="82">
        <f>E86</f>
        <v>103760</v>
      </c>
      <c r="F84" s="82">
        <f>F86</f>
        <v>103760</v>
      </c>
      <c r="G84" s="82">
        <f t="shared" si="2"/>
        <v>0</v>
      </c>
      <c r="L84" s="145"/>
    </row>
    <row r="85" spans="1:12" s="144" customFormat="1" ht="12.75">
      <c r="A85" s="143" t="s">
        <v>677</v>
      </c>
      <c r="B85" s="91" t="s">
        <v>103</v>
      </c>
      <c r="C85" s="90" t="s">
        <v>680</v>
      </c>
      <c r="D85" s="90"/>
      <c r="E85" s="82">
        <f>E86</f>
        <v>103760</v>
      </c>
      <c r="F85" s="82">
        <f>F86</f>
        <v>103760</v>
      </c>
      <c r="G85" s="82">
        <f t="shared" si="2"/>
        <v>0</v>
      </c>
      <c r="L85" s="145"/>
    </row>
    <row r="86" spans="1:12" s="144" customFormat="1" ht="12.75">
      <c r="A86" s="111" t="s">
        <v>288</v>
      </c>
      <c r="B86" s="91" t="s">
        <v>103</v>
      </c>
      <c r="C86" s="90" t="s">
        <v>681</v>
      </c>
      <c r="D86" s="90"/>
      <c r="E86" s="82">
        <v>103760</v>
      </c>
      <c r="F86" s="82">
        <v>103760</v>
      </c>
      <c r="G86" s="82">
        <f t="shared" si="2"/>
        <v>0</v>
      </c>
      <c r="L86" s="145"/>
    </row>
    <row r="87" spans="1:12" s="144" customFormat="1" ht="12.75">
      <c r="A87" s="112" t="s">
        <v>611</v>
      </c>
      <c r="B87" s="96" t="s">
        <v>103</v>
      </c>
      <c r="C87" s="97" t="s">
        <v>378</v>
      </c>
      <c r="D87" s="97"/>
      <c r="E87" s="98">
        <f>E91</f>
        <v>0</v>
      </c>
      <c r="F87" s="98">
        <f>F91</f>
        <v>0</v>
      </c>
      <c r="G87" s="98">
        <f t="shared" si="2"/>
        <v>0</v>
      </c>
      <c r="L87" s="145"/>
    </row>
    <row r="88" spans="1:12" s="144" customFormat="1" ht="12.75">
      <c r="A88" s="111" t="s">
        <v>543</v>
      </c>
      <c r="B88" s="91" t="s">
        <v>103</v>
      </c>
      <c r="C88" s="90" t="s">
        <v>365</v>
      </c>
      <c r="D88" s="90"/>
      <c r="E88" s="82">
        <f>E91</f>
        <v>0</v>
      </c>
      <c r="F88" s="82">
        <f>F91</f>
        <v>0</v>
      </c>
      <c r="G88" s="82">
        <f t="shared" si="2"/>
        <v>0</v>
      </c>
      <c r="L88" s="145"/>
    </row>
    <row r="89" spans="1:12" s="144" customFormat="1" ht="12.75">
      <c r="A89" s="111" t="s">
        <v>133</v>
      </c>
      <c r="B89" s="91" t="s">
        <v>103</v>
      </c>
      <c r="C89" s="90" t="s">
        <v>612</v>
      </c>
      <c r="D89" s="90"/>
      <c r="E89" s="82">
        <f>E91</f>
        <v>0</v>
      </c>
      <c r="F89" s="82">
        <f>F91</f>
        <v>0</v>
      </c>
      <c r="G89" s="82">
        <f t="shared" si="2"/>
        <v>0</v>
      </c>
      <c r="L89" s="145"/>
    </row>
    <row r="90" spans="1:12" s="144" customFormat="1" ht="12.75">
      <c r="A90" s="111" t="s">
        <v>114</v>
      </c>
      <c r="B90" s="91" t="s">
        <v>103</v>
      </c>
      <c r="C90" s="90" t="s">
        <v>461</v>
      </c>
      <c r="D90" s="90"/>
      <c r="E90" s="82">
        <f>E91</f>
        <v>0</v>
      </c>
      <c r="F90" s="82">
        <f>F91</f>
        <v>0</v>
      </c>
      <c r="G90" s="82">
        <f t="shared" si="2"/>
        <v>0</v>
      </c>
      <c r="L90" s="145"/>
    </row>
    <row r="91" spans="1:12" s="144" customFormat="1" ht="12.75">
      <c r="A91" s="111" t="s">
        <v>133</v>
      </c>
      <c r="B91" s="91" t="s">
        <v>103</v>
      </c>
      <c r="C91" s="90" t="s">
        <v>462</v>
      </c>
      <c r="D91" s="90"/>
      <c r="E91" s="82">
        <v>0</v>
      </c>
      <c r="F91" s="82">
        <v>0</v>
      </c>
      <c r="G91" s="82">
        <f t="shared" si="2"/>
        <v>0</v>
      </c>
      <c r="L91" s="145"/>
    </row>
    <row r="92" spans="1:12" s="144" customFormat="1" ht="67.5" customHeight="1">
      <c r="A92" s="111" t="s">
        <v>410</v>
      </c>
      <c r="B92" s="91" t="s">
        <v>103</v>
      </c>
      <c r="C92" s="90" t="s">
        <v>647</v>
      </c>
      <c r="D92" s="90"/>
      <c r="E92" s="82">
        <f>E94</f>
        <v>0</v>
      </c>
      <c r="F92" s="82">
        <f>F94</f>
        <v>0</v>
      </c>
      <c r="G92" s="82">
        <f>G94</f>
        <v>0</v>
      </c>
      <c r="L92" s="145"/>
    </row>
    <row r="93" spans="1:12" s="144" customFormat="1" ht="22.5">
      <c r="A93" s="111" t="s">
        <v>370</v>
      </c>
      <c r="B93" s="91" t="s">
        <v>103</v>
      </c>
      <c r="C93" s="90" t="s">
        <v>646</v>
      </c>
      <c r="D93" s="90"/>
      <c r="E93" s="82">
        <f>E94</f>
        <v>0</v>
      </c>
      <c r="F93" s="82">
        <f>F94</f>
        <v>0</v>
      </c>
      <c r="G93" s="82">
        <f>G94</f>
        <v>0</v>
      </c>
      <c r="K93" s="146"/>
      <c r="L93" s="145"/>
    </row>
    <row r="94" spans="1:12" s="144" customFormat="1" ht="12.75">
      <c r="A94" s="111" t="s">
        <v>136</v>
      </c>
      <c r="B94" s="91" t="s">
        <v>103</v>
      </c>
      <c r="C94" s="90" t="s">
        <v>645</v>
      </c>
      <c r="D94" s="90"/>
      <c r="E94" s="82">
        <v>0</v>
      </c>
      <c r="F94" s="82">
        <v>0</v>
      </c>
      <c r="G94" s="82">
        <f aca="true" t="shared" si="3" ref="G94:G99">E94-F94</f>
        <v>0</v>
      </c>
      <c r="L94" s="145"/>
    </row>
    <row r="95" spans="1:12" s="144" customFormat="1" ht="12" customHeight="1">
      <c r="A95" s="112" t="s">
        <v>148</v>
      </c>
      <c r="B95" s="96" t="s">
        <v>103</v>
      </c>
      <c r="C95" s="97" t="s">
        <v>149</v>
      </c>
      <c r="D95" s="97"/>
      <c r="E95" s="98">
        <f>E99+E103+E104+E106+E107+E111+E105+E108</f>
        <v>92186.78</v>
      </c>
      <c r="F95" s="98">
        <f>F99+F103+F104+F106+F107+F111+F105+F108</f>
        <v>92186.78</v>
      </c>
      <c r="G95" s="98">
        <f t="shared" si="3"/>
        <v>0</v>
      </c>
      <c r="L95" s="145"/>
    </row>
    <row r="96" spans="1:7" s="144" customFormat="1" ht="14.25" customHeight="1" hidden="1">
      <c r="A96" s="111" t="s">
        <v>150</v>
      </c>
      <c r="B96" s="91" t="s">
        <v>103</v>
      </c>
      <c r="C96" s="90" t="s">
        <v>151</v>
      </c>
      <c r="D96" s="90"/>
      <c r="E96" s="82">
        <v>0</v>
      </c>
      <c r="F96" s="82">
        <v>0</v>
      </c>
      <c r="G96" s="82">
        <f t="shared" si="3"/>
        <v>0</v>
      </c>
    </row>
    <row r="97" spans="1:7" s="144" customFormat="1" ht="12.75" hidden="1">
      <c r="A97" s="111" t="s">
        <v>152</v>
      </c>
      <c r="B97" s="91" t="s">
        <v>103</v>
      </c>
      <c r="C97" s="90" t="s">
        <v>153</v>
      </c>
      <c r="D97" s="90"/>
      <c r="E97" s="82">
        <v>0</v>
      </c>
      <c r="F97" s="82">
        <v>0</v>
      </c>
      <c r="G97" s="82">
        <f t="shared" si="3"/>
        <v>0</v>
      </c>
    </row>
    <row r="98" spans="1:12" s="144" customFormat="1" ht="12.75">
      <c r="A98" s="111" t="s">
        <v>154</v>
      </c>
      <c r="B98" s="91" t="s">
        <v>103</v>
      </c>
      <c r="C98" s="90" t="s">
        <v>658</v>
      </c>
      <c r="D98" s="90"/>
      <c r="E98" s="82">
        <f>E100</f>
        <v>92186.78</v>
      </c>
      <c r="F98" s="82">
        <f>F100</f>
        <v>92186.78</v>
      </c>
      <c r="G98" s="82">
        <f t="shared" si="3"/>
        <v>0</v>
      </c>
      <c r="L98" s="145"/>
    </row>
    <row r="99" spans="1:12" s="144" customFormat="1" ht="12.75">
      <c r="A99" s="111" t="s">
        <v>114</v>
      </c>
      <c r="B99" s="91" t="s">
        <v>103</v>
      </c>
      <c r="C99" s="90" t="s">
        <v>657</v>
      </c>
      <c r="D99" s="90"/>
      <c r="E99" s="82">
        <f>E100</f>
        <v>92186.78</v>
      </c>
      <c r="F99" s="82">
        <f>F100</f>
        <v>92186.78</v>
      </c>
      <c r="G99" s="82">
        <f t="shared" si="3"/>
        <v>0</v>
      </c>
      <c r="L99" s="145"/>
    </row>
    <row r="100" spans="1:12" s="144" customFormat="1" ht="22.5">
      <c r="A100" s="111" t="s">
        <v>116</v>
      </c>
      <c r="B100" s="91" t="s">
        <v>103</v>
      </c>
      <c r="C100" s="90" t="s">
        <v>656</v>
      </c>
      <c r="D100" s="90"/>
      <c r="E100" s="82">
        <f>E101+E102</f>
        <v>92186.78</v>
      </c>
      <c r="F100" s="82">
        <f>F101+F102</f>
        <v>92186.78</v>
      </c>
      <c r="G100" s="82">
        <f>G101+G102+G103+G104+G106+G107+G111</f>
        <v>0</v>
      </c>
      <c r="L100" s="145"/>
    </row>
    <row r="101" spans="1:14" s="144" customFormat="1" ht="12.75">
      <c r="A101" s="111" t="s">
        <v>125</v>
      </c>
      <c r="B101" s="91" t="s">
        <v>103</v>
      </c>
      <c r="C101" s="90" t="s">
        <v>655</v>
      </c>
      <c r="D101" s="90" t="s">
        <v>601</v>
      </c>
      <c r="E101" s="82">
        <v>71557.86</v>
      </c>
      <c r="F101" s="82">
        <v>71557.86</v>
      </c>
      <c r="G101" s="82">
        <f aca="true" t="shared" si="4" ref="G101:G111">E101-F101</f>
        <v>0</v>
      </c>
      <c r="K101" s="136"/>
      <c r="L101" s="136"/>
      <c r="M101" s="136"/>
      <c r="N101" s="136"/>
    </row>
    <row r="102" spans="1:12" s="144" customFormat="1" ht="15" customHeight="1">
      <c r="A102" s="111" t="s">
        <v>126</v>
      </c>
      <c r="B102" s="91" t="s">
        <v>103</v>
      </c>
      <c r="C102" s="90" t="s">
        <v>654</v>
      </c>
      <c r="D102" s="90" t="s">
        <v>601</v>
      </c>
      <c r="E102" s="82">
        <v>20628.92</v>
      </c>
      <c r="F102" s="82">
        <v>20628.92</v>
      </c>
      <c r="G102" s="82">
        <f t="shared" si="4"/>
        <v>0</v>
      </c>
      <c r="L102" s="145"/>
    </row>
    <row r="103" spans="1:12" s="144" customFormat="1" ht="12.75">
      <c r="A103" s="111" t="s">
        <v>127</v>
      </c>
      <c r="B103" s="91" t="s">
        <v>103</v>
      </c>
      <c r="C103" s="90" t="s">
        <v>653</v>
      </c>
      <c r="D103" s="90" t="s">
        <v>601</v>
      </c>
      <c r="E103" s="82">
        <v>0</v>
      </c>
      <c r="F103" s="82">
        <v>0</v>
      </c>
      <c r="G103" s="82">
        <f t="shared" si="4"/>
        <v>0</v>
      </c>
      <c r="L103" s="145"/>
    </row>
    <row r="104" spans="1:7" s="144" customFormat="1" ht="12.75" hidden="1">
      <c r="A104" s="111" t="s">
        <v>128</v>
      </c>
      <c r="B104" s="91" t="s">
        <v>103</v>
      </c>
      <c r="C104" s="90" t="s">
        <v>463</v>
      </c>
      <c r="D104" s="90"/>
      <c r="E104" s="82">
        <v>0</v>
      </c>
      <c r="F104" s="82">
        <v>0</v>
      </c>
      <c r="G104" s="82">
        <f t="shared" si="4"/>
        <v>0</v>
      </c>
    </row>
    <row r="105" spans="1:12" s="144" customFormat="1" ht="12.75">
      <c r="A105" s="111" t="s">
        <v>129</v>
      </c>
      <c r="B105" s="91" t="s">
        <v>103</v>
      </c>
      <c r="C105" s="90" t="s">
        <v>652</v>
      </c>
      <c r="D105" s="90" t="s">
        <v>601</v>
      </c>
      <c r="E105" s="82">
        <v>0</v>
      </c>
      <c r="F105" s="82">
        <v>0</v>
      </c>
      <c r="G105" s="82">
        <f t="shared" si="4"/>
        <v>0</v>
      </c>
      <c r="L105" s="145"/>
    </row>
    <row r="106" spans="1:12" s="144" customFormat="1" ht="12.75">
      <c r="A106" s="111" t="s">
        <v>392</v>
      </c>
      <c r="B106" s="91" t="s">
        <v>103</v>
      </c>
      <c r="C106" s="90" t="s">
        <v>651</v>
      </c>
      <c r="D106" s="90" t="s">
        <v>601</v>
      </c>
      <c r="E106" s="82">
        <v>0</v>
      </c>
      <c r="F106" s="82">
        <v>0</v>
      </c>
      <c r="G106" s="82">
        <f t="shared" si="4"/>
        <v>0</v>
      </c>
      <c r="L106" s="145"/>
    </row>
    <row r="107" spans="1:7" s="144" customFormat="1" ht="12.75" hidden="1">
      <c r="A107" s="111" t="s">
        <v>132</v>
      </c>
      <c r="B107" s="91" t="s">
        <v>103</v>
      </c>
      <c r="C107" s="90" t="s">
        <v>464</v>
      </c>
      <c r="D107" s="90"/>
      <c r="E107" s="82">
        <v>0</v>
      </c>
      <c r="F107" s="82">
        <v>0</v>
      </c>
      <c r="G107" s="82">
        <f t="shared" si="4"/>
        <v>0</v>
      </c>
    </row>
    <row r="108" spans="1:12" s="144" customFormat="1" ht="12.75">
      <c r="A108" s="111" t="s">
        <v>132</v>
      </c>
      <c r="B108" s="91" t="s">
        <v>103</v>
      </c>
      <c r="C108" s="90" t="s">
        <v>650</v>
      </c>
      <c r="D108" s="90" t="s">
        <v>601</v>
      </c>
      <c r="E108" s="82">
        <v>0</v>
      </c>
      <c r="F108" s="82">
        <v>0</v>
      </c>
      <c r="G108" s="82">
        <f t="shared" si="4"/>
        <v>0</v>
      </c>
      <c r="K108" s="146"/>
      <c r="L108" s="145"/>
    </row>
    <row r="109" spans="1:7" s="144" customFormat="1" ht="12.75">
      <c r="A109" s="111" t="s">
        <v>134</v>
      </c>
      <c r="B109" s="91" t="s">
        <v>103</v>
      </c>
      <c r="C109" s="90" t="s">
        <v>649</v>
      </c>
      <c r="D109" s="90" t="s">
        <v>601</v>
      </c>
      <c r="E109" s="82">
        <f>E110+E111</f>
        <v>0</v>
      </c>
      <c r="F109" s="82">
        <f>F110+F111</f>
        <v>0</v>
      </c>
      <c r="G109" s="82">
        <f t="shared" si="4"/>
        <v>0</v>
      </c>
    </row>
    <row r="110" spans="1:7" s="144" customFormat="1" ht="12.75" hidden="1">
      <c r="A110" s="111" t="s">
        <v>135</v>
      </c>
      <c r="B110" s="91" t="s">
        <v>103</v>
      </c>
      <c r="C110" s="90" t="s">
        <v>421</v>
      </c>
      <c r="D110" s="90"/>
      <c r="E110" s="82">
        <v>0</v>
      </c>
      <c r="F110" s="82">
        <v>0</v>
      </c>
      <c r="G110" s="82">
        <f t="shared" si="4"/>
        <v>0</v>
      </c>
    </row>
    <row r="111" spans="1:12" s="144" customFormat="1" ht="12" customHeight="1">
      <c r="A111" s="111" t="s">
        <v>136</v>
      </c>
      <c r="B111" s="91" t="s">
        <v>103</v>
      </c>
      <c r="C111" s="90" t="s">
        <v>648</v>
      </c>
      <c r="D111" s="90" t="s">
        <v>601</v>
      </c>
      <c r="E111" s="82">
        <v>0</v>
      </c>
      <c r="F111" s="82">
        <v>0</v>
      </c>
      <c r="G111" s="82">
        <f t="shared" si="4"/>
        <v>0</v>
      </c>
      <c r="L111" s="145"/>
    </row>
    <row r="112" spans="1:7" s="144" customFormat="1" ht="33" customHeight="1" hidden="1">
      <c r="A112" s="112" t="s">
        <v>155</v>
      </c>
      <c r="B112" s="96" t="s">
        <v>103</v>
      </c>
      <c r="C112" s="97" t="s">
        <v>156</v>
      </c>
      <c r="D112" s="97"/>
      <c r="E112" s="98">
        <v>0</v>
      </c>
      <c r="F112" s="98">
        <v>0</v>
      </c>
      <c r="G112" s="98">
        <v>10000</v>
      </c>
    </row>
    <row r="113" spans="1:7" s="144" customFormat="1" ht="12.75" hidden="1">
      <c r="A113" s="111" t="s">
        <v>157</v>
      </c>
      <c r="B113" s="91" t="s">
        <v>103</v>
      </c>
      <c r="C113" s="90" t="s">
        <v>158</v>
      </c>
      <c r="D113" s="90"/>
      <c r="E113" s="82">
        <v>0</v>
      </c>
      <c r="F113" s="82">
        <v>0</v>
      </c>
      <c r="G113" s="82">
        <v>10000</v>
      </c>
    </row>
    <row r="114" spans="1:7" s="144" customFormat="1" ht="12.75" hidden="1">
      <c r="A114" s="111" t="s">
        <v>159</v>
      </c>
      <c r="B114" s="91" t="s">
        <v>103</v>
      </c>
      <c r="C114" s="90" t="s">
        <v>160</v>
      </c>
      <c r="D114" s="90"/>
      <c r="E114" s="82">
        <v>0</v>
      </c>
      <c r="F114" s="82">
        <v>0</v>
      </c>
      <c r="G114" s="82">
        <v>10000</v>
      </c>
    </row>
    <row r="115" spans="1:7" s="144" customFormat="1" ht="12.75" hidden="1">
      <c r="A115" s="111" t="s">
        <v>161</v>
      </c>
      <c r="B115" s="91" t="s">
        <v>103</v>
      </c>
      <c r="C115" s="90" t="s">
        <v>162</v>
      </c>
      <c r="D115" s="90"/>
      <c r="E115" s="82">
        <v>0</v>
      </c>
      <c r="F115" s="82">
        <v>0</v>
      </c>
      <c r="G115" s="82">
        <v>10000</v>
      </c>
    </row>
    <row r="116" spans="1:7" s="144" customFormat="1" ht="12.75" hidden="1">
      <c r="A116" s="111" t="s">
        <v>134</v>
      </c>
      <c r="B116" s="91" t="s">
        <v>103</v>
      </c>
      <c r="C116" s="90" t="s">
        <v>163</v>
      </c>
      <c r="D116" s="90"/>
      <c r="E116" s="82">
        <v>0</v>
      </c>
      <c r="F116" s="82">
        <v>0</v>
      </c>
      <c r="G116" s="82">
        <v>10000</v>
      </c>
    </row>
    <row r="117" spans="1:7" s="144" customFormat="1" ht="12.75" hidden="1">
      <c r="A117" s="111" t="s">
        <v>136</v>
      </c>
      <c r="B117" s="91" t="s">
        <v>103</v>
      </c>
      <c r="C117" s="90" t="s">
        <v>164</v>
      </c>
      <c r="D117" s="90"/>
      <c r="E117" s="82">
        <v>0</v>
      </c>
      <c r="F117" s="82">
        <v>0</v>
      </c>
      <c r="G117" s="82">
        <v>10000</v>
      </c>
    </row>
    <row r="118" spans="1:7" s="144" customFormat="1" ht="12.75">
      <c r="A118" s="112" t="s">
        <v>309</v>
      </c>
      <c r="B118" s="96" t="s">
        <v>103</v>
      </c>
      <c r="C118" s="97" t="s">
        <v>310</v>
      </c>
      <c r="D118" s="97"/>
      <c r="E118" s="98">
        <f>E119</f>
        <v>17315090.71</v>
      </c>
      <c r="F118" s="98">
        <f>F119</f>
        <v>17315090.71</v>
      </c>
      <c r="G118" s="98">
        <f aca="true" t="shared" si="5" ref="G118:G134">E118-F118</f>
        <v>0</v>
      </c>
    </row>
    <row r="119" spans="1:7" s="144" customFormat="1" ht="13.5" customHeight="1">
      <c r="A119" s="111" t="s">
        <v>467</v>
      </c>
      <c r="B119" s="91" t="s">
        <v>103</v>
      </c>
      <c r="C119" s="90" t="s">
        <v>465</v>
      </c>
      <c r="D119" s="90"/>
      <c r="E119" s="82">
        <f>E137+E140</f>
        <v>17315090.71</v>
      </c>
      <c r="F119" s="82">
        <f>F137+F140</f>
        <v>17315090.71</v>
      </c>
      <c r="G119" s="82">
        <f t="shared" si="5"/>
        <v>0</v>
      </c>
    </row>
    <row r="120" spans="1:7" s="144" customFormat="1" ht="12.75" hidden="1">
      <c r="A120" s="122" t="s">
        <v>591</v>
      </c>
      <c r="B120" s="91" t="s">
        <v>103</v>
      </c>
      <c r="C120" s="90" t="s">
        <v>544</v>
      </c>
      <c r="D120" s="90"/>
      <c r="E120" s="82">
        <f>E122</f>
        <v>0</v>
      </c>
      <c r="F120" s="82">
        <f>F122</f>
        <v>457700</v>
      </c>
      <c r="G120" s="82">
        <f t="shared" si="5"/>
        <v>-457700</v>
      </c>
    </row>
    <row r="121" spans="1:7" s="144" customFormat="1" ht="22.5" hidden="1">
      <c r="A121" s="111" t="s">
        <v>468</v>
      </c>
      <c r="B121" s="91" t="s">
        <v>103</v>
      </c>
      <c r="C121" s="90" t="s">
        <v>545</v>
      </c>
      <c r="D121" s="90"/>
      <c r="E121" s="82">
        <f>E122</f>
        <v>0</v>
      </c>
      <c r="F121" s="82">
        <f>F122</f>
        <v>457700</v>
      </c>
      <c r="G121" s="82">
        <f t="shared" si="5"/>
        <v>-457700</v>
      </c>
    </row>
    <row r="122" spans="1:7" s="144" customFormat="1" ht="12.75" hidden="1">
      <c r="A122" s="111" t="s">
        <v>469</v>
      </c>
      <c r="B122" s="91" t="s">
        <v>103</v>
      </c>
      <c r="C122" s="90" t="s">
        <v>546</v>
      </c>
      <c r="D122" s="90"/>
      <c r="E122" s="82">
        <v>0</v>
      </c>
      <c r="F122" s="82">
        <v>457700</v>
      </c>
      <c r="G122" s="82">
        <f t="shared" si="5"/>
        <v>-457700</v>
      </c>
    </row>
    <row r="123" spans="1:7" s="144" customFormat="1" ht="12.75" hidden="1">
      <c r="A123" s="122" t="s">
        <v>470</v>
      </c>
      <c r="B123" s="91" t="s">
        <v>103</v>
      </c>
      <c r="C123" s="90" t="s">
        <v>547</v>
      </c>
      <c r="D123" s="90"/>
      <c r="E123" s="82">
        <f>E125</f>
        <v>0</v>
      </c>
      <c r="F123" s="82">
        <f>F125</f>
        <v>171630</v>
      </c>
      <c r="G123" s="82">
        <f t="shared" si="5"/>
        <v>-171630</v>
      </c>
    </row>
    <row r="124" spans="1:7" s="144" customFormat="1" ht="22.5" hidden="1">
      <c r="A124" s="111" t="s">
        <v>468</v>
      </c>
      <c r="B124" s="91" t="s">
        <v>103</v>
      </c>
      <c r="C124" s="90" t="s">
        <v>548</v>
      </c>
      <c r="D124" s="90"/>
      <c r="E124" s="82">
        <f>E125</f>
        <v>0</v>
      </c>
      <c r="F124" s="82">
        <f>F125</f>
        <v>171630</v>
      </c>
      <c r="G124" s="82">
        <f t="shared" si="5"/>
        <v>-171630</v>
      </c>
    </row>
    <row r="125" spans="1:7" s="144" customFormat="1" ht="12.75" hidden="1">
      <c r="A125" s="111" t="s">
        <v>469</v>
      </c>
      <c r="B125" s="91" t="s">
        <v>103</v>
      </c>
      <c r="C125" s="90" t="s">
        <v>549</v>
      </c>
      <c r="D125" s="90"/>
      <c r="E125" s="82">
        <v>0</v>
      </c>
      <c r="F125" s="82">
        <v>171630</v>
      </c>
      <c r="G125" s="82">
        <f t="shared" si="5"/>
        <v>-171630</v>
      </c>
    </row>
    <row r="126" spans="1:7" s="144" customFormat="1" ht="12.75" hidden="1">
      <c r="A126" s="122" t="s">
        <v>591</v>
      </c>
      <c r="B126" s="91" t="s">
        <v>103</v>
      </c>
      <c r="C126" s="90" t="s">
        <v>544</v>
      </c>
      <c r="D126" s="90"/>
      <c r="E126" s="82">
        <f>E128</f>
        <v>0</v>
      </c>
      <c r="F126" s="82">
        <f>F128</f>
        <v>0</v>
      </c>
      <c r="G126" s="82">
        <f t="shared" si="5"/>
        <v>0</v>
      </c>
    </row>
    <row r="127" spans="1:7" s="144" customFormat="1" ht="22.5" hidden="1">
      <c r="A127" s="111" t="s">
        <v>468</v>
      </c>
      <c r="B127" s="91" t="s">
        <v>103</v>
      </c>
      <c r="C127" s="90" t="s">
        <v>545</v>
      </c>
      <c r="D127" s="90"/>
      <c r="E127" s="82">
        <f>E128</f>
        <v>0</v>
      </c>
      <c r="F127" s="82">
        <f>F128</f>
        <v>0</v>
      </c>
      <c r="G127" s="82">
        <f t="shared" si="5"/>
        <v>0</v>
      </c>
    </row>
    <row r="128" spans="1:7" s="144" customFormat="1" ht="11.25" customHeight="1" hidden="1">
      <c r="A128" s="111" t="s">
        <v>469</v>
      </c>
      <c r="B128" s="91" t="s">
        <v>103</v>
      </c>
      <c r="C128" s="90" t="s">
        <v>546</v>
      </c>
      <c r="D128" s="90"/>
      <c r="E128" s="82">
        <v>0</v>
      </c>
      <c r="F128" s="82">
        <v>0</v>
      </c>
      <c r="G128" s="82">
        <f t="shared" si="5"/>
        <v>0</v>
      </c>
    </row>
    <row r="129" spans="1:7" s="144" customFormat="1" ht="12.75" hidden="1">
      <c r="A129" s="122" t="s">
        <v>470</v>
      </c>
      <c r="B129" s="91" t="s">
        <v>103</v>
      </c>
      <c r="C129" s="90" t="s">
        <v>471</v>
      </c>
      <c r="D129" s="90"/>
      <c r="E129" s="82">
        <f>E131</f>
        <v>0</v>
      </c>
      <c r="F129" s="82">
        <f>F131</f>
        <v>0</v>
      </c>
      <c r="G129" s="82">
        <f t="shared" si="5"/>
        <v>0</v>
      </c>
    </row>
    <row r="130" spans="1:7" s="144" customFormat="1" ht="22.5" hidden="1">
      <c r="A130" s="111" t="s">
        <v>468</v>
      </c>
      <c r="B130" s="91" t="s">
        <v>103</v>
      </c>
      <c r="C130" s="90" t="s">
        <v>472</v>
      </c>
      <c r="D130" s="90"/>
      <c r="E130" s="82">
        <f>E131</f>
        <v>0</v>
      </c>
      <c r="F130" s="82">
        <f>F131</f>
        <v>0</v>
      </c>
      <c r="G130" s="82">
        <f t="shared" si="5"/>
        <v>0</v>
      </c>
    </row>
    <row r="131" spans="1:7" s="144" customFormat="1" ht="12.75" hidden="1">
      <c r="A131" s="111" t="s">
        <v>469</v>
      </c>
      <c r="B131" s="91" t="s">
        <v>103</v>
      </c>
      <c r="C131" s="90" t="s">
        <v>473</v>
      </c>
      <c r="D131" s="90"/>
      <c r="E131" s="82">
        <v>0</v>
      </c>
      <c r="F131" s="82">
        <v>0</v>
      </c>
      <c r="G131" s="82">
        <f t="shared" si="5"/>
        <v>0</v>
      </c>
    </row>
    <row r="132" spans="1:7" s="144" customFormat="1" ht="12.75" hidden="1">
      <c r="A132" s="122" t="s">
        <v>470</v>
      </c>
      <c r="B132" s="91" t="s">
        <v>103</v>
      </c>
      <c r="C132" s="90" t="s">
        <v>538</v>
      </c>
      <c r="D132" s="90"/>
      <c r="E132" s="82">
        <f>E134</f>
        <v>0</v>
      </c>
      <c r="F132" s="82">
        <f>F134</f>
        <v>0</v>
      </c>
      <c r="G132" s="82">
        <f t="shared" si="5"/>
        <v>0</v>
      </c>
    </row>
    <row r="133" spans="1:7" s="144" customFormat="1" ht="22.5" hidden="1">
      <c r="A133" s="111" t="s">
        <v>468</v>
      </c>
      <c r="B133" s="91" t="s">
        <v>103</v>
      </c>
      <c r="C133" s="90" t="s">
        <v>520</v>
      </c>
      <c r="D133" s="90"/>
      <c r="E133" s="82">
        <f>E134</f>
        <v>0</v>
      </c>
      <c r="F133" s="82">
        <f>F134</f>
        <v>0</v>
      </c>
      <c r="G133" s="82">
        <f t="shared" si="5"/>
        <v>0</v>
      </c>
    </row>
    <row r="134" spans="1:7" s="144" customFormat="1" ht="12.75" hidden="1">
      <c r="A134" s="111" t="s">
        <v>469</v>
      </c>
      <c r="B134" s="91" t="s">
        <v>103</v>
      </c>
      <c r="C134" s="90" t="s">
        <v>519</v>
      </c>
      <c r="D134" s="90"/>
      <c r="E134" s="82">
        <v>0</v>
      </c>
      <c r="F134" s="82">
        <v>0</v>
      </c>
      <c r="G134" s="82">
        <f t="shared" si="5"/>
        <v>0</v>
      </c>
    </row>
    <row r="135" spans="1:7" s="144" customFormat="1" ht="67.5">
      <c r="A135" s="122" t="s">
        <v>665</v>
      </c>
      <c r="B135" s="91" t="s">
        <v>103</v>
      </c>
      <c r="C135" s="90" t="s">
        <v>662</v>
      </c>
      <c r="D135" s="90"/>
      <c r="E135" s="82">
        <f>E137</f>
        <v>12215500</v>
      </c>
      <c r="F135" s="82">
        <f>F137</f>
        <v>12215500</v>
      </c>
      <c r="G135" s="82">
        <f>G137</f>
        <v>0</v>
      </c>
    </row>
    <row r="136" spans="1:7" s="144" customFormat="1" ht="22.5">
      <c r="A136" s="111" t="s">
        <v>468</v>
      </c>
      <c r="B136" s="91" t="s">
        <v>103</v>
      </c>
      <c r="C136" s="90" t="s">
        <v>663</v>
      </c>
      <c r="D136" s="90"/>
      <c r="E136" s="82">
        <f>E137</f>
        <v>12215500</v>
      </c>
      <c r="F136" s="82">
        <f>F137</f>
        <v>12215500</v>
      </c>
      <c r="G136" s="82">
        <f>G137</f>
        <v>0</v>
      </c>
    </row>
    <row r="137" spans="1:7" s="144" customFormat="1" ht="12.75">
      <c r="A137" s="111" t="s">
        <v>469</v>
      </c>
      <c r="B137" s="91" t="s">
        <v>103</v>
      </c>
      <c r="C137" s="90" t="s">
        <v>664</v>
      </c>
      <c r="D137" s="90"/>
      <c r="E137" s="82">
        <v>12215500</v>
      </c>
      <c r="F137" s="82">
        <v>12215500</v>
      </c>
      <c r="G137" s="82">
        <f>E137-F137</f>
        <v>0</v>
      </c>
    </row>
    <row r="138" spans="1:7" s="144" customFormat="1" ht="12.75">
      <c r="A138" s="122" t="s">
        <v>466</v>
      </c>
      <c r="B138" s="91" t="s">
        <v>103</v>
      </c>
      <c r="C138" s="90" t="s">
        <v>547</v>
      </c>
      <c r="D138" s="90"/>
      <c r="E138" s="82">
        <f>E140</f>
        <v>5099590.71</v>
      </c>
      <c r="F138" s="82">
        <f>F140</f>
        <v>5099590.71</v>
      </c>
      <c r="G138" s="82">
        <f>G140</f>
        <v>0</v>
      </c>
    </row>
    <row r="139" spans="1:7" s="144" customFormat="1" ht="22.5">
      <c r="A139" s="111" t="s">
        <v>468</v>
      </c>
      <c r="B139" s="91" t="s">
        <v>103</v>
      </c>
      <c r="C139" s="90" t="s">
        <v>548</v>
      </c>
      <c r="D139" s="90"/>
      <c r="E139" s="82">
        <f>E140</f>
        <v>5099590.71</v>
      </c>
      <c r="F139" s="82">
        <f>F140</f>
        <v>5099590.71</v>
      </c>
      <c r="G139" s="82">
        <f>G140</f>
        <v>0</v>
      </c>
    </row>
    <row r="140" spans="1:7" s="144" customFormat="1" ht="13.5" customHeight="1">
      <c r="A140" s="111" t="s">
        <v>469</v>
      </c>
      <c r="B140" s="91" t="s">
        <v>103</v>
      </c>
      <c r="C140" s="90" t="s">
        <v>549</v>
      </c>
      <c r="D140" s="90"/>
      <c r="E140" s="82">
        <v>5099590.71</v>
      </c>
      <c r="F140" s="82">
        <v>5099590.71</v>
      </c>
      <c r="G140" s="82">
        <f aca="true" t="shared" si="6" ref="G140:G146">E140-F140</f>
        <v>0</v>
      </c>
    </row>
    <row r="141" spans="1:7" s="144" customFormat="1" ht="45" hidden="1">
      <c r="A141" s="122" t="s">
        <v>537</v>
      </c>
      <c r="B141" s="91" t="s">
        <v>103</v>
      </c>
      <c r="C141" s="90" t="s">
        <v>539</v>
      </c>
      <c r="D141" s="90"/>
      <c r="E141" s="82">
        <f>E143</f>
        <v>0</v>
      </c>
      <c r="F141" s="82">
        <f>F143</f>
        <v>8962000</v>
      </c>
      <c r="G141" s="82">
        <f t="shared" si="6"/>
        <v>-8962000</v>
      </c>
    </row>
    <row r="142" spans="1:7" s="144" customFormat="1" ht="33.75" hidden="1">
      <c r="A142" s="111" t="s">
        <v>534</v>
      </c>
      <c r="B142" s="91" t="s">
        <v>103</v>
      </c>
      <c r="C142" s="90" t="s">
        <v>574</v>
      </c>
      <c r="D142" s="90"/>
      <c r="E142" s="82">
        <f>E143</f>
        <v>0</v>
      </c>
      <c r="F142" s="82">
        <f>F143</f>
        <v>8962000</v>
      </c>
      <c r="G142" s="82">
        <f t="shared" si="6"/>
        <v>-8962000</v>
      </c>
    </row>
    <row r="143" spans="1:7" s="144" customFormat="1" ht="33.75" hidden="1">
      <c r="A143" s="111" t="s">
        <v>535</v>
      </c>
      <c r="B143" s="91" t="s">
        <v>103</v>
      </c>
      <c r="C143" s="90" t="s">
        <v>573</v>
      </c>
      <c r="D143" s="90"/>
      <c r="E143" s="82">
        <v>0</v>
      </c>
      <c r="F143" s="82">
        <v>8962000</v>
      </c>
      <c r="G143" s="82">
        <f t="shared" si="6"/>
        <v>-8962000</v>
      </c>
    </row>
    <row r="144" spans="1:7" s="144" customFormat="1" ht="45" hidden="1">
      <c r="A144" s="122" t="s">
        <v>537</v>
      </c>
      <c r="B144" s="91" t="s">
        <v>103</v>
      </c>
      <c r="C144" s="90" t="s">
        <v>570</v>
      </c>
      <c r="D144" s="90"/>
      <c r="E144" s="82">
        <f>E146</f>
        <v>0</v>
      </c>
      <c r="F144" s="82">
        <f>F146</f>
        <v>488221</v>
      </c>
      <c r="G144" s="82">
        <f t="shared" si="6"/>
        <v>-488221</v>
      </c>
    </row>
    <row r="145" spans="1:7" s="144" customFormat="1" ht="33.75" hidden="1">
      <c r="A145" s="111" t="s">
        <v>534</v>
      </c>
      <c r="B145" s="91" t="s">
        <v>103</v>
      </c>
      <c r="C145" s="90" t="s">
        <v>576</v>
      </c>
      <c r="D145" s="90"/>
      <c r="E145" s="82">
        <f>E146</f>
        <v>0</v>
      </c>
      <c r="F145" s="82">
        <f>F146</f>
        <v>488221</v>
      </c>
      <c r="G145" s="82">
        <f t="shared" si="6"/>
        <v>-488221</v>
      </c>
    </row>
    <row r="146" spans="1:7" s="144" customFormat="1" ht="33.75" hidden="1">
      <c r="A146" s="111" t="s">
        <v>535</v>
      </c>
      <c r="B146" s="91" t="s">
        <v>103</v>
      </c>
      <c r="C146" s="90" t="s">
        <v>575</v>
      </c>
      <c r="D146" s="90"/>
      <c r="E146" s="82">
        <v>0</v>
      </c>
      <c r="F146" s="82">
        <v>488221</v>
      </c>
      <c r="G146" s="82">
        <f t="shared" si="6"/>
        <v>-488221</v>
      </c>
    </row>
    <row r="147" spans="1:7" s="144" customFormat="1" ht="12.75" hidden="1">
      <c r="A147" s="122" t="s">
        <v>470</v>
      </c>
      <c r="B147" s="91" t="s">
        <v>103</v>
      </c>
      <c r="C147" s="90" t="s">
        <v>578</v>
      </c>
      <c r="D147" s="90"/>
      <c r="E147" s="82">
        <f>E148</f>
        <v>0</v>
      </c>
      <c r="F147" s="82">
        <f>F148</f>
        <v>0</v>
      </c>
      <c r="G147" s="82">
        <f>G149</f>
        <v>0</v>
      </c>
    </row>
    <row r="148" spans="1:7" s="144" customFormat="1" ht="22.5" hidden="1">
      <c r="A148" s="111" t="s">
        <v>468</v>
      </c>
      <c r="B148" s="91" t="s">
        <v>103</v>
      </c>
      <c r="C148" s="90" t="s">
        <v>579</v>
      </c>
      <c r="D148" s="90"/>
      <c r="E148" s="82">
        <v>0</v>
      </c>
      <c r="F148" s="82">
        <v>0</v>
      </c>
      <c r="G148" s="82">
        <f>G149</f>
        <v>0</v>
      </c>
    </row>
    <row r="149" spans="1:7" s="144" customFormat="1" ht="12.75" hidden="1">
      <c r="A149" s="111" t="s">
        <v>469</v>
      </c>
      <c r="B149" s="91" t="s">
        <v>103</v>
      </c>
      <c r="C149" s="90" t="s">
        <v>577</v>
      </c>
      <c r="D149" s="90"/>
      <c r="E149" s="82">
        <v>0</v>
      </c>
      <c r="F149" s="82">
        <v>0</v>
      </c>
      <c r="G149" s="82">
        <f>E149-F149</f>
        <v>0</v>
      </c>
    </row>
    <row r="150" spans="1:7" s="144" customFormat="1" ht="22.5" hidden="1">
      <c r="A150" s="111" t="s">
        <v>468</v>
      </c>
      <c r="B150" s="91" t="s">
        <v>103</v>
      </c>
      <c r="C150" s="90" t="s">
        <v>579</v>
      </c>
      <c r="D150" s="90"/>
      <c r="E150" s="82">
        <f>E151</f>
        <v>0</v>
      </c>
      <c r="F150" s="82">
        <f>F151</f>
        <v>0</v>
      </c>
      <c r="G150" s="82">
        <f>G151</f>
        <v>0</v>
      </c>
    </row>
    <row r="151" spans="1:7" s="144" customFormat="1" ht="12.75" hidden="1">
      <c r="A151" s="132" t="s">
        <v>135</v>
      </c>
      <c r="B151" s="91" t="s">
        <v>103</v>
      </c>
      <c r="C151" s="90" t="s">
        <v>613</v>
      </c>
      <c r="D151" s="90"/>
      <c r="E151" s="82">
        <v>0</v>
      </c>
      <c r="F151" s="82">
        <v>0</v>
      </c>
      <c r="G151" s="82">
        <f>E151-F151</f>
        <v>0</v>
      </c>
    </row>
    <row r="152" spans="1:7" s="144" customFormat="1" ht="45" hidden="1">
      <c r="A152" s="111" t="s">
        <v>608</v>
      </c>
      <c r="B152" s="91" t="s">
        <v>103</v>
      </c>
      <c r="C152" s="90" t="s">
        <v>539</v>
      </c>
      <c r="D152" s="90"/>
      <c r="E152" s="82">
        <f>E154</f>
        <v>0</v>
      </c>
      <c r="F152" s="82">
        <f>F154</f>
        <v>0</v>
      </c>
      <c r="G152" s="82">
        <f>G154</f>
        <v>0</v>
      </c>
    </row>
    <row r="153" spans="1:7" s="144" customFormat="1" ht="22.5" hidden="1">
      <c r="A153" s="111" t="s">
        <v>468</v>
      </c>
      <c r="B153" s="91" t="s">
        <v>103</v>
      </c>
      <c r="C153" s="90" t="s">
        <v>574</v>
      </c>
      <c r="D153" s="90"/>
      <c r="E153" s="82">
        <f>E154</f>
        <v>0</v>
      </c>
      <c r="F153" s="82">
        <f>F154</f>
        <v>0</v>
      </c>
      <c r="G153" s="82">
        <f>G154</f>
        <v>0</v>
      </c>
    </row>
    <row r="154" spans="1:7" s="144" customFormat="1" ht="12.75" hidden="1">
      <c r="A154" s="111" t="s">
        <v>469</v>
      </c>
      <c r="B154" s="91" t="s">
        <v>103</v>
      </c>
      <c r="C154" s="90" t="s">
        <v>573</v>
      </c>
      <c r="D154" s="90"/>
      <c r="E154" s="82">
        <v>0</v>
      </c>
      <c r="F154" s="82">
        <v>0</v>
      </c>
      <c r="G154" s="82">
        <f>E154-F154</f>
        <v>0</v>
      </c>
    </row>
    <row r="155" spans="1:7" s="144" customFormat="1" ht="45" hidden="1">
      <c r="A155" s="111" t="s">
        <v>610</v>
      </c>
      <c r="B155" s="91" t="s">
        <v>103</v>
      </c>
      <c r="C155" s="90" t="s">
        <v>570</v>
      </c>
      <c r="D155" s="90"/>
      <c r="E155" s="82">
        <f>E157</f>
        <v>0</v>
      </c>
      <c r="F155" s="82">
        <f>F157</f>
        <v>0</v>
      </c>
      <c r="G155" s="82">
        <f>G157</f>
        <v>0</v>
      </c>
    </row>
    <row r="156" spans="1:7" s="144" customFormat="1" ht="22.5" hidden="1">
      <c r="A156" s="111" t="s">
        <v>468</v>
      </c>
      <c r="B156" s="91" t="s">
        <v>103</v>
      </c>
      <c r="C156" s="90" t="s">
        <v>576</v>
      </c>
      <c r="D156" s="90"/>
      <c r="E156" s="82">
        <f>E157</f>
        <v>0</v>
      </c>
      <c r="F156" s="82">
        <f>F157</f>
        <v>0</v>
      </c>
      <c r="G156" s="82">
        <f>G157</f>
        <v>0</v>
      </c>
    </row>
    <row r="157" spans="1:7" s="144" customFormat="1" ht="12.75" hidden="1">
      <c r="A157" s="111" t="s">
        <v>469</v>
      </c>
      <c r="B157" s="91" t="s">
        <v>103</v>
      </c>
      <c r="C157" s="90" t="s">
        <v>575</v>
      </c>
      <c r="D157" s="90"/>
      <c r="E157" s="82">
        <v>0</v>
      </c>
      <c r="F157" s="82">
        <v>0</v>
      </c>
      <c r="G157" s="82">
        <f>E157-F157</f>
        <v>0</v>
      </c>
    </row>
    <row r="158" spans="1:7" s="144" customFormat="1" ht="35.25" customHeight="1" hidden="1">
      <c r="A158" s="122" t="s">
        <v>592</v>
      </c>
      <c r="B158" s="91" t="s">
        <v>103</v>
      </c>
      <c r="C158" s="90" t="s">
        <v>593</v>
      </c>
      <c r="D158" s="90"/>
      <c r="E158" s="82">
        <f>E160</f>
        <v>0</v>
      </c>
      <c r="F158" s="82">
        <f>F160</f>
        <v>0</v>
      </c>
      <c r="G158" s="82">
        <f>E158-F158</f>
        <v>0</v>
      </c>
    </row>
    <row r="159" spans="1:7" s="144" customFormat="1" ht="22.5" hidden="1">
      <c r="A159" s="111" t="s">
        <v>468</v>
      </c>
      <c r="B159" s="91" t="s">
        <v>103</v>
      </c>
      <c r="C159" s="90" t="s">
        <v>594</v>
      </c>
      <c r="D159" s="90"/>
      <c r="E159" s="82">
        <f>E160</f>
        <v>0</v>
      </c>
      <c r="F159" s="82">
        <f>F160</f>
        <v>0</v>
      </c>
      <c r="G159" s="82">
        <f>E159-F159</f>
        <v>0</v>
      </c>
    </row>
    <row r="160" spans="1:7" s="144" customFormat="1" ht="11.25" customHeight="1" hidden="1">
      <c r="A160" s="111" t="s">
        <v>469</v>
      </c>
      <c r="B160" s="91" t="s">
        <v>103</v>
      </c>
      <c r="C160" s="90" t="s">
        <v>595</v>
      </c>
      <c r="D160" s="90"/>
      <c r="E160" s="82">
        <v>0</v>
      </c>
      <c r="F160" s="82">
        <v>0</v>
      </c>
      <c r="G160" s="82">
        <f>E160-F160</f>
        <v>0</v>
      </c>
    </row>
    <row r="161" spans="1:7" s="144" customFormat="1" ht="22.5" hidden="1">
      <c r="A161" s="111" t="s">
        <v>366</v>
      </c>
      <c r="B161" s="91" t="s">
        <v>103</v>
      </c>
      <c r="C161" s="90" t="s">
        <v>367</v>
      </c>
      <c r="D161" s="90"/>
      <c r="E161" s="82">
        <f>E163</f>
        <v>0</v>
      </c>
      <c r="F161" s="82">
        <f>F163</f>
        <v>0</v>
      </c>
      <c r="G161" s="82">
        <f>G163</f>
        <v>0</v>
      </c>
    </row>
    <row r="162" spans="1:7" s="144" customFormat="1" ht="23.25" customHeight="1" hidden="1">
      <c r="A162" s="111" t="s">
        <v>368</v>
      </c>
      <c r="B162" s="91" t="s">
        <v>103</v>
      </c>
      <c r="C162" s="90" t="s">
        <v>369</v>
      </c>
      <c r="D162" s="90"/>
      <c r="E162" s="82">
        <f>E163</f>
        <v>0</v>
      </c>
      <c r="F162" s="82">
        <f>F163</f>
        <v>0</v>
      </c>
      <c r="G162" s="82">
        <f>G163</f>
        <v>0</v>
      </c>
    </row>
    <row r="163" spans="1:7" s="144" customFormat="1" ht="22.5" hidden="1">
      <c r="A163" s="111" t="s">
        <v>370</v>
      </c>
      <c r="B163" s="91" t="s">
        <v>103</v>
      </c>
      <c r="C163" s="90" t="s">
        <v>518</v>
      </c>
      <c r="D163" s="90"/>
      <c r="E163" s="82">
        <f>E164+E165</f>
        <v>0</v>
      </c>
      <c r="F163" s="82">
        <f>F165+F164</f>
        <v>0</v>
      </c>
      <c r="G163" s="82">
        <f>E163-F163</f>
        <v>0</v>
      </c>
    </row>
    <row r="164" spans="1:7" s="144" customFormat="1" ht="12.75" hidden="1">
      <c r="A164" s="111" t="s">
        <v>371</v>
      </c>
      <c r="B164" s="91" t="s">
        <v>103</v>
      </c>
      <c r="C164" s="90" t="s">
        <v>517</v>
      </c>
      <c r="D164" s="90"/>
      <c r="E164" s="82">
        <v>0</v>
      </c>
      <c r="F164" s="82">
        <v>0</v>
      </c>
      <c r="G164" s="82">
        <f>E164-F164</f>
        <v>0</v>
      </c>
    </row>
    <row r="165" spans="1:7" s="144" customFormat="1" ht="12.75" hidden="1">
      <c r="A165" s="111"/>
      <c r="B165" s="91"/>
      <c r="C165" s="90"/>
      <c r="D165" s="90"/>
      <c r="E165" s="82"/>
      <c r="F165" s="82"/>
      <c r="G165" s="82"/>
    </row>
    <row r="166" spans="1:7" s="144" customFormat="1" ht="10.5" customHeight="1">
      <c r="A166" s="112" t="s">
        <v>165</v>
      </c>
      <c r="B166" s="96" t="s">
        <v>103</v>
      </c>
      <c r="C166" s="97" t="s">
        <v>166</v>
      </c>
      <c r="D166" s="97"/>
      <c r="E166" s="98">
        <f>E235+E244</f>
        <v>894070.75</v>
      </c>
      <c r="F166" s="98">
        <f>F235+F244</f>
        <v>894070.75</v>
      </c>
      <c r="G166" s="98">
        <f aca="true" t="shared" si="7" ref="G166:G177">E166-F166</f>
        <v>0</v>
      </c>
    </row>
    <row r="167" spans="1:7" s="144" customFormat="1" ht="12.75" hidden="1">
      <c r="A167" s="112" t="s">
        <v>271</v>
      </c>
      <c r="B167" s="96" t="s">
        <v>103</v>
      </c>
      <c r="C167" s="97" t="s">
        <v>272</v>
      </c>
      <c r="D167" s="97"/>
      <c r="E167" s="98">
        <f>E168+E173+E188+E182+E187</f>
        <v>0</v>
      </c>
      <c r="F167" s="98">
        <f>F168+F173+F182+F187+F188</f>
        <v>0</v>
      </c>
      <c r="G167" s="98">
        <f t="shared" si="7"/>
        <v>0</v>
      </c>
    </row>
    <row r="168" spans="1:7" s="144" customFormat="1" ht="12.75" hidden="1">
      <c r="A168" s="111" t="s">
        <v>273</v>
      </c>
      <c r="B168" s="96" t="s">
        <v>103</v>
      </c>
      <c r="C168" s="90" t="s">
        <v>274</v>
      </c>
      <c r="D168" s="90"/>
      <c r="E168" s="82">
        <v>0</v>
      </c>
      <c r="F168" s="82">
        <v>0</v>
      </c>
      <c r="G168" s="82">
        <f t="shared" si="7"/>
        <v>0</v>
      </c>
    </row>
    <row r="169" spans="1:7" s="144" customFormat="1" ht="12.75" hidden="1">
      <c r="A169" s="111" t="s">
        <v>172</v>
      </c>
      <c r="B169" s="96" t="s">
        <v>103</v>
      </c>
      <c r="C169" s="90" t="s">
        <v>275</v>
      </c>
      <c r="D169" s="90"/>
      <c r="E169" s="82">
        <v>0</v>
      </c>
      <c r="F169" s="82">
        <v>0</v>
      </c>
      <c r="G169" s="82">
        <f t="shared" si="7"/>
        <v>0</v>
      </c>
    </row>
    <row r="170" spans="1:7" s="144" customFormat="1" ht="12.75" hidden="1">
      <c r="A170" s="111" t="s">
        <v>114</v>
      </c>
      <c r="B170" s="96" t="s">
        <v>103</v>
      </c>
      <c r="C170" s="90" t="s">
        <v>276</v>
      </c>
      <c r="D170" s="90"/>
      <c r="E170" s="82">
        <v>0</v>
      </c>
      <c r="F170" s="82">
        <v>0</v>
      </c>
      <c r="G170" s="82">
        <f t="shared" si="7"/>
        <v>0</v>
      </c>
    </row>
    <row r="171" spans="1:7" s="144" customFormat="1" ht="21" customHeight="1" hidden="1">
      <c r="A171" s="111" t="s">
        <v>167</v>
      </c>
      <c r="B171" s="96" t="s">
        <v>103</v>
      </c>
      <c r="C171" s="90" t="s">
        <v>277</v>
      </c>
      <c r="D171" s="90"/>
      <c r="E171" s="82">
        <v>0</v>
      </c>
      <c r="F171" s="82">
        <v>0</v>
      </c>
      <c r="G171" s="82">
        <f t="shared" si="7"/>
        <v>0</v>
      </c>
    </row>
    <row r="172" spans="1:7" s="144" customFormat="1" ht="33.75" hidden="1">
      <c r="A172" s="111" t="s">
        <v>173</v>
      </c>
      <c r="B172" s="96" t="s">
        <v>103</v>
      </c>
      <c r="C172" s="90" t="s">
        <v>278</v>
      </c>
      <c r="D172" s="90"/>
      <c r="E172" s="82"/>
      <c r="F172" s="82">
        <v>0</v>
      </c>
      <c r="G172" s="82">
        <f t="shared" si="7"/>
        <v>0</v>
      </c>
    </row>
    <row r="173" spans="1:7" s="144" customFormat="1" ht="12.75" hidden="1">
      <c r="A173" s="111" t="s">
        <v>294</v>
      </c>
      <c r="B173" s="96" t="s">
        <v>103</v>
      </c>
      <c r="C173" s="90" t="s">
        <v>289</v>
      </c>
      <c r="D173" s="90"/>
      <c r="E173" s="82">
        <v>0</v>
      </c>
      <c r="F173" s="82">
        <f>F177</f>
        <v>0</v>
      </c>
      <c r="G173" s="82">
        <f t="shared" si="7"/>
        <v>0</v>
      </c>
    </row>
    <row r="174" spans="1:7" s="144" customFormat="1" ht="12.75" hidden="1">
      <c r="A174" s="111" t="s">
        <v>172</v>
      </c>
      <c r="B174" s="96" t="s">
        <v>103</v>
      </c>
      <c r="C174" s="90" t="s">
        <v>290</v>
      </c>
      <c r="D174" s="90"/>
      <c r="E174" s="82">
        <v>0</v>
      </c>
      <c r="F174" s="82">
        <v>0</v>
      </c>
      <c r="G174" s="82">
        <f t="shared" si="7"/>
        <v>0</v>
      </c>
    </row>
    <row r="175" spans="1:7" s="144" customFormat="1" ht="12.75" hidden="1">
      <c r="A175" s="111" t="s">
        <v>114</v>
      </c>
      <c r="B175" s="96" t="s">
        <v>103</v>
      </c>
      <c r="C175" s="90" t="s">
        <v>291</v>
      </c>
      <c r="D175" s="90"/>
      <c r="E175" s="82">
        <f>E173</f>
        <v>0</v>
      </c>
      <c r="F175" s="82">
        <f>F177</f>
        <v>0</v>
      </c>
      <c r="G175" s="82">
        <f t="shared" si="7"/>
        <v>0</v>
      </c>
    </row>
    <row r="176" spans="1:7" s="144" customFormat="1" ht="12.75" hidden="1">
      <c r="A176" s="111" t="s">
        <v>167</v>
      </c>
      <c r="B176" s="96" t="s">
        <v>103</v>
      </c>
      <c r="C176" s="90" t="s">
        <v>292</v>
      </c>
      <c r="D176" s="90"/>
      <c r="E176" s="82">
        <f>E173</f>
        <v>0</v>
      </c>
      <c r="F176" s="82">
        <v>0</v>
      </c>
      <c r="G176" s="82">
        <f t="shared" si="7"/>
        <v>0</v>
      </c>
    </row>
    <row r="177" spans="1:7" s="144" customFormat="1" ht="33.75" hidden="1">
      <c r="A177" s="111" t="s">
        <v>173</v>
      </c>
      <c r="B177" s="96" t="s">
        <v>103</v>
      </c>
      <c r="C177" s="90" t="s">
        <v>293</v>
      </c>
      <c r="D177" s="90"/>
      <c r="E177" s="82">
        <v>0</v>
      </c>
      <c r="F177" s="82">
        <v>0</v>
      </c>
      <c r="G177" s="82">
        <f t="shared" si="7"/>
        <v>0</v>
      </c>
    </row>
    <row r="178" spans="1:7" s="144" customFormat="1" ht="18.75" customHeight="1" hidden="1">
      <c r="A178" s="111" t="s">
        <v>295</v>
      </c>
      <c r="B178" s="96" t="s">
        <v>103</v>
      </c>
      <c r="C178" s="90" t="s">
        <v>296</v>
      </c>
      <c r="D178" s="90"/>
      <c r="E178" s="82">
        <v>0</v>
      </c>
      <c r="F178" s="82">
        <v>0</v>
      </c>
      <c r="G178" s="82">
        <f>G182</f>
        <v>0</v>
      </c>
    </row>
    <row r="179" spans="1:7" s="144" customFormat="1" ht="12.75" hidden="1">
      <c r="A179" s="111" t="s">
        <v>172</v>
      </c>
      <c r="B179" s="96" t="s">
        <v>103</v>
      </c>
      <c r="C179" s="90" t="s">
        <v>297</v>
      </c>
      <c r="D179" s="90"/>
      <c r="E179" s="82">
        <v>0</v>
      </c>
      <c r="F179" s="82">
        <v>0</v>
      </c>
      <c r="G179" s="82">
        <f>G182</f>
        <v>0</v>
      </c>
    </row>
    <row r="180" spans="1:7" s="144" customFormat="1" ht="12.75" hidden="1">
      <c r="A180" s="111" t="s">
        <v>114</v>
      </c>
      <c r="B180" s="96" t="s">
        <v>103</v>
      </c>
      <c r="C180" s="90" t="s">
        <v>298</v>
      </c>
      <c r="D180" s="90"/>
      <c r="E180" s="82">
        <v>0</v>
      </c>
      <c r="F180" s="82">
        <v>0</v>
      </c>
      <c r="G180" s="82">
        <f>G182</f>
        <v>0</v>
      </c>
    </row>
    <row r="181" spans="1:7" s="144" customFormat="1" ht="12.75" hidden="1">
      <c r="A181" s="111" t="s">
        <v>167</v>
      </c>
      <c r="B181" s="96" t="s">
        <v>103</v>
      </c>
      <c r="C181" s="90" t="s">
        <v>299</v>
      </c>
      <c r="D181" s="90"/>
      <c r="E181" s="82">
        <v>0</v>
      </c>
      <c r="F181" s="82">
        <v>0</v>
      </c>
      <c r="G181" s="82">
        <f>G182</f>
        <v>0</v>
      </c>
    </row>
    <row r="182" spans="1:7" s="144" customFormat="1" ht="33.75" hidden="1">
      <c r="A182" s="111" t="s">
        <v>173</v>
      </c>
      <c r="B182" s="96" t="s">
        <v>103</v>
      </c>
      <c r="C182" s="90" t="s">
        <v>300</v>
      </c>
      <c r="D182" s="90"/>
      <c r="E182" s="82">
        <v>0</v>
      </c>
      <c r="F182" s="82">
        <v>0</v>
      </c>
      <c r="G182" s="82">
        <f>E182-F182</f>
        <v>0</v>
      </c>
    </row>
    <row r="183" spans="1:7" s="144" customFormat="1" ht="12.75" hidden="1">
      <c r="A183" s="111" t="s">
        <v>301</v>
      </c>
      <c r="B183" s="96" t="s">
        <v>103</v>
      </c>
      <c r="C183" s="90" t="s">
        <v>302</v>
      </c>
      <c r="D183" s="90"/>
      <c r="E183" s="82">
        <v>0</v>
      </c>
      <c r="F183" s="82">
        <v>0</v>
      </c>
      <c r="G183" s="82">
        <f>G187</f>
        <v>0</v>
      </c>
    </row>
    <row r="184" spans="1:7" s="144" customFormat="1" ht="12.75" hidden="1">
      <c r="A184" s="111" t="s">
        <v>172</v>
      </c>
      <c r="B184" s="96" t="s">
        <v>103</v>
      </c>
      <c r="C184" s="90" t="s">
        <v>322</v>
      </c>
      <c r="D184" s="90"/>
      <c r="E184" s="82">
        <v>0</v>
      </c>
      <c r="F184" s="82">
        <v>0</v>
      </c>
      <c r="G184" s="82">
        <f>G187</f>
        <v>0</v>
      </c>
    </row>
    <row r="185" spans="1:7" s="144" customFormat="1" ht="12.75" hidden="1">
      <c r="A185" s="111" t="s">
        <v>114</v>
      </c>
      <c r="B185" s="96" t="s">
        <v>103</v>
      </c>
      <c r="C185" s="90" t="s">
        <v>323</v>
      </c>
      <c r="D185" s="90"/>
      <c r="E185" s="82">
        <v>0</v>
      </c>
      <c r="F185" s="82">
        <v>0</v>
      </c>
      <c r="G185" s="82">
        <f>G187</f>
        <v>0</v>
      </c>
    </row>
    <row r="186" spans="1:7" s="144" customFormat="1" ht="12.75" hidden="1">
      <c r="A186" s="111" t="s">
        <v>167</v>
      </c>
      <c r="B186" s="96" t="s">
        <v>103</v>
      </c>
      <c r="C186" s="90" t="s">
        <v>324</v>
      </c>
      <c r="D186" s="90"/>
      <c r="E186" s="82">
        <v>0</v>
      </c>
      <c r="F186" s="82">
        <v>0</v>
      </c>
      <c r="G186" s="82">
        <f>G187</f>
        <v>0</v>
      </c>
    </row>
    <row r="187" spans="1:7" s="144" customFormat="1" ht="33.75" hidden="1">
      <c r="A187" s="111" t="s">
        <v>173</v>
      </c>
      <c r="B187" s="96" t="s">
        <v>103</v>
      </c>
      <c r="C187" s="90" t="s">
        <v>325</v>
      </c>
      <c r="D187" s="90"/>
      <c r="E187" s="82">
        <v>0</v>
      </c>
      <c r="F187" s="82">
        <v>0</v>
      </c>
      <c r="G187" s="82">
        <f aca="true" t="shared" si="8" ref="G187:G192">E187-F187</f>
        <v>0</v>
      </c>
    </row>
    <row r="188" spans="1:7" s="144" customFormat="1" ht="12.75" hidden="1">
      <c r="A188" s="111" t="s">
        <v>279</v>
      </c>
      <c r="B188" s="96" t="s">
        <v>103</v>
      </c>
      <c r="C188" s="90" t="s">
        <v>280</v>
      </c>
      <c r="D188" s="90"/>
      <c r="E188" s="82">
        <v>0</v>
      </c>
      <c r="F188" s="82">
        <v>0</v>
      </c>
      <c r="G188" s="82">
        <f t="shared" si="8"/>
        <v>0</v>
      </c>
    </row>
    <row r="189" spans="1:7" s="144" customFormat="1" ht="12.75" hidden="1">
      <c r="A189" s="111" t="s">
        <v>172</v>
      </c>
      <c r="B189" s="96" t="s">
        <v>103</v>
      </c>
      <c r="C189" s="90" t="s">
        <v>281</v>
      </c>
      <c r="D189" s="90"/>
      <c r="E189" s="82">
        <v>0</v>
      </c>
      <c r="F189" s="82">
        <v>0</v>
      </c>
      <c r="G189" s="82">
        <f t="shared" si="8"/>
        <v>0</v>
      </c>
    </row>
    <row r="190" spans="1:7" s="144" customFormat="1" ht="12.75" hidden="1">
      <c r="A190" s="111" t="s">
        <v>114</v>
      </c>
      <c r="B190" s="96" t="s">
        <v>103</v>
      </c>
      <c r="C190" s="90" t="s">
        <v>282</v>
      </c>
      <c r="D190" s="90"/>
      <c r="E190" s="82">
        <f>E188</f>
        <v>0</v>
      </c>
      <c r="F190" s="82">
        <v>0</v>
      </c>
      <c r="G190" s="82">
        <f t="shared" si="8"/>
        <v>0</v>
      </c>
    </row>
    <row r="191" spans="1:7" s="144" customFormat="1" ht="12.75" hidden="1">
      <c r="A191" s="111" t="s">
        <v>167</v>
      </c>
      <c r="B191" s="96" t="s">
        <v>103</v>
      </c>
      <c r="C191" s="90" t="s">
        <v>283</v>
      </c>
      <c r="D191" s="90"/>
      <c r="E191" s="82">
        <f>E188</f>
        <v>0</v>
      </c>
      <c r="F191" s="82">
        <v>0</v>
      </c>
      <c r="G191" s="82">
        <f t="shared" si="8"/>
        <v>0</v>
      </c>
    </row>
    <row r="192" spans="1:7" s="144" customFormat="1" ht="33.75" hidden="1">
      <c r="A192" s="111" t="s">
        <v>173</v>
      </c>
      <c r="B192" s="96" t="s">
        <v>103</v>
      </c>
      <c r="C192" s="90" t="s">
        <v>284</v>
      </c>
      <c r="D192" s="90"/>
      <c r="E192" s="82">
        <f>E188</f>
        <v>0</v>
      </c>
      <c r="F192" s="82">
        <v>0</v>
      </c>
      <c r="G192" s="82">
        <f t="shared" si="8"/>
        <v>0</v>
      </c>
    </row>
    <row r="193" spans="1:7" s="144" customFormat="1" ht="12.75" hidden="1">
      <c r="A193" s="113" t="s">
        <v>271</v>
      </c>
      <c r="B193" s="96" t="s">
        <v>103</v>
      </c>
      <c r="C193" s="97" t="s">
        <v>272</v>
      </c>
      <c r="D193" s="97"/>
      <c r="E193" s="98">
        <f>E198+E203+E208</f>
        <v>0</v>
      </c>
      <c r="F193" s="98">
        <f>F198+F203+F208</f>
        <v>0</v>
      </c>
      <c r="G193" s="98">
        <f>G198+G203</f>
        <v>0</v>
      </c>
    </row>
    <row r="194" spans="1:7" s="144" customFormat="1" ht="12.75" hidden="1">
      <c r="A194" s="114" t="s">
        <v>273</v>
      </c>
      <c r="B194" s="96" t="s">
        <v>103</v>
      </c>
      <c r="C194" s="90" t="s">
        <v>274</v>
      </c>
      <c r="D194" s="90"/>
      <c r="E194" s="82">
        <f>E198</f>
        <v>0</v>
      </c>
      <c r="F194" s="82">
        <f>F198</f>
        <v>0</v>
      </c>
      <c r="G194" s="82">
        <f aca="true" t="shared" si="9" ref="G194:G218">E194-F194</f>
        <v>0</v>
      </c>
    </row>
    <row r="195" spans="1:7" s="144" customFormat="1" ht="12.75" hidden="1">
      <c r="A195" s="114" t="s">
        <v>172</v>
      </c>
      <c r="B195" s="96" t="s">
        <v>103</v>
      </c>
      <c r="C195" s="90" t="s">
        <v>275</v>
      </c>
      <c r="D195" s="90"/>
      <c r="E195" s="82">
        <f>E198</f>
        <v>0</v>
      </c>
      <c r="F195" s="82">
        <f>F198</f>
        <v>0</v>
      </c>
      <c r="G195" s="82">
        <f t="shared" si="9"/>
        <v>0</v>
      </c>
    </row>
    <row r="196" spans="1:7" s="144" customFormat="1" ht="12.75" hidden="1">
      <c r="A196" s="114" t="s">
        <v>114</v>
      </c>
      <c r="B196" s="96" t="s">
        <v>103</v>
      </c>
      <c r="C196" s="90" t="s">
        <v>276</v>
      </c>
      <c r="D196" s="90"/>
      <c r="E196" s="82">
        <f>E198</f>
        <v>0</v>
      </c>
      <c r="F196" s="82">
        <f>F198</f>
        <v>0</v>
      </c>
      <c r="G196" s="82">
        <f t="shared" si="9"/>
        <v>0</v>
      </c>
    </row>
    <row r="197" spans="1:7" s="144" customFormat="1" ht="22.5" hidden="1">
      <c r="A197" s="114" t="s">
        <v>167</v>
      </c>
      <c r="B197" s="96" t="s">
        <v>103</v>
      </c>
      <c r="C197" s="90" t="s">
        <v>277</v>
      </c>
      <c r="D197" s="90"/>
      <c r="E197" s="82">
        <f>E198</f>
        <v>0</v>
      </c>
      <c r="F197" s="82">
        <f>F198</f>
        <v>0</v>
      </c>
      <c r="G197" s="82">
        <f t="shared" si="9"/>
        <v>0</v>
      </c>
    </row>
    <row r="198" spans="1:7" s="144" customFormat="1" ht="33.75" hidden="1">
      <c r="A198" s="114" t="s">
        <v>173</v>
      </c>
      <c r="B198" s="96" t="s">
        <v>103</v>
      </c>
      <c r="C198" s="90" t="s">
        <v>278</v>
      </c>
      <c r="D198" s="90"/>
      <c r="E198" s="82">
        <v>0</v>
      </c>
      <c r="F198" s="82">
        <v>0</v>
      </c>
      <c r="G198" s="82">
        <f t="shared" si="9"/>
        <v>0</v>
      </c>
    </row>
    <row r="199" spans="1:7" s="144" customFormat="1" ht="12.75" hidden="1">
      <c r="A199" s="114" t="s">
        <v>294</v>
      </c>
      <c r="B199" s="96" t="s">
        <v>103</v>
      </c>
      <c r="C199" s="90" t="s">
        <v>289</v>
      </c>
      <c r="D199" s="90"/>
      <c r="E199" s="82">
        <f>E203</f>
        <v>0</v>
      </c>
      <c r="F199" s="82">
        <f>F203</f>
        <v>0</v>
      </c>
      <c r="G199" s="82">
        <f t="shared" si="9"/>
        <v>0</v>
      </c>
    </row>
    <row r="200" spans="1:7" s="144" customFormat="1" ht="12.75" hidden="1">
      <c r="A200" s="114" t="s">
        <v>172</v>
      </c>
      <c r="B200" s="96" t="s">
        <v>103</v>
      </c>
      <c r="C200" s="90" t="s">
        <v>290</v>
      </c>
      <c r="D200" s="90"/>
      <c r="E200" s="82">
        <f>E199</f>
        <v>0</v>
      </c>
      <c r="F200" s="82">
        <f>F203</f>
        <v>0</v>
      </c>
      <c r="G200" s="82">
        <f t="shared" si="9"/>
        <v>0</v>
      </c>
    </row>
    <row r="201" spans="1:7" s="144" customFormat="1" ht="12.75" hidden="1">
      <c r="A201" s="114" t="s">
        <v>114</v>
      </c>
      <c r="B201" s="96" t="s">
        <v>103</v>
      </c>
      <c r="C201" s="90" t="s">
        <v>291</v>
      </c>
      <c r="D201" s="90"/>
      <c r="E201" s="82">
        <f>E199</f>
        <v>0</v>
      </c>
      <c r="F201" s="82">
        <f>F203</f>
        <v>0</v>
      </c>
      <c r="G201" s="82">
        <f t="shared" si="9"/>
        <v>0</v>
      </c>
    </row>
    <row r="202" spans="1:7" s="144" customFormat="1" ht="22.5" hidden="1">
      <c r="A202" s="114" t="s">
        <v>167</v>
      </c>
      <c r="B202" s="96" t="s">
        <v>103</v>
      </c>
      <c r="C202" s="90" t="s">
        <v>292</v>
      </c>
      <c r="D202" s="90"/>
      <c r="E202" s="82">
        <f>E199</f>
        <v>0</v>
      </c>
      <c r="F202" s="82">
        <f>F203</f>
        <v>0</v>
      </c>
      <c r="G202" s="82">
        <f t="shared" si="9"/>
        <v>0</v>
      </c>
    </row>
    <row r="203" spans="1:7" s="144" customFormat="1" ht="33.75" hidden="1">
      <c r="A203" s="114" t="s">
        <v>173</v>
      </c>
      <c r="B203" s="96" t="s">
        <v>103</v>
      </c>
      <c r="C203" s="90" t="s">
        <v>293</v>
      </c>
      <c r="D203" s="90"/>
      <c r="E203" s="82">
        <v>0</v>
      </c>
      <c r="F203" s="82">
        <v>0</v>
      </c>
      <c r="G203" s="82">
        <f t="shared" si="9"/>
        <v>0</v>
      </c>
    </row>
    <row r="204" spans="1:7" s="144" customFormat="1" ht="12.75" hidden="1">
      <c r="A204" s="114" t="s">
        <v>295</v>
      </c>
      <c r="B204" s="96" t="s">
        <v>103</v>
      </c>
      <c r="C204" s="90" t="s">
        <v>422</v>
      </c>
      <c r="D204" s="90"/>
      <c r="E204" s="82">
        <f>E208</f>
        <v>0</v>
      </c>
      <c r="F204" s="82">
        <f>F208</f>
        <v>0</v>
      </c>
      <c r="G204" s="82">
        <f t="shared" si="9"/>
        <v>0</v>
      </c>
    </row>
    <row r="205" spans="1:7" s="144" customFormat="1" ht="12.75" hidden="1">
      <c r="A205" s="114" t="s">
        <v>172</v>
      </c>
      <c r="B205" s="96" t="s">
        <v>103</v>
      </c>
      <c r="C205" s="90" t="s">
        <v>423</v>
      </c>
      <c r="D205" s="90"/>
      <c r="E205" s="82">
        <f>E208</f>
        <v>0</v>
      </c>
      <c r="F205" s="82">
        <f>F208</f>
        <v>0</v>
      </c>
      <c r="G205" s="82">
        <f t="shared" si="9"/>
        <v>0</v>
      </c>
    </row>
    <row r="206" spans="1:7" s="144" customFormat="1" ht="12.75" hidden="1">
      <c r="A206" s="114" t="s">
        <v>114</v>
      </c>
      <c r="B206" s="96" t="s">
        <v>103</v>
      </c>
      <c r="C206" s="90" t="s">
        <v>424</v>
      </c>
      <c r="D206" s="90"/>
      <c r="E206" s="82">
        <f>E208</f>
        <v>0</v>
      </c>
      <c r="F206" s="82">
        <f>F208</f>
        <v>0</v>
      </c>
      <c r="G206" s="82">
        <f t="shared" si="9"/>
        <v>0</v>
      </c>
    </row>
    <row r="207" spans="1:7" s="144" customFormat="1" ht="22.5" hidden="1">
      <c r="A207" s="114" t="s">
        <v>167</v>
      </c>
      <c r="B207" s="96" t="s">
        <v>103</v>
      </c>
      <c r="C207" s="90" t="s">
        <v>425</v>
      </c>
      <c r="D207" s="90"/>
      <c r="E207" s="82">
        <f>E208</f>
        <v>0</v>
      </c>
      <c r="F207" s="82">
        <f>F208</f>
        <v>0</v>
      </c>
      <c r="G207" s="82">
        <f t="shared" si="9"/>
        <v>0</v>
      </c>
    </row>
    <row r="208" spans="1:7" s="144" customFormat="1" ht="33.75" hidden="1">
      <c r="A208" s="114" t="s">
        <v>173</v>
      </c>
      <c r="B208" s="96" t="s">
        <v>103</v>
      </c>
      <c r="C208" s="90" t="s">
        <v>426</v>
      </c>
      <c r="D208" s="90"/>
      <c r="E208" s="82">
        <v>0</v>
      </c>
      <c r="F208" s="82">
        <v>0</v>
      </c>
      <c r="G208" s="82">
        <f t="shared" si="9"/>
        <v>0</v>
      </c>
    </row>
    <row r="209" spans="1:7" s="144" customFormat="1" ht="11.25" customHeight="1" hidden="1">
      <c r="A209" s="112" t="s">
        <v>271</v>
      </c>
      <c r="B209" s="96" t="s">
        <v>103</v>
      </c>
      <c r="C209" s="90" t="s">
        <v>272</v>
      </c>
      <c r="D209" s="90"/>
      <c r="E209" s="82">
        <f>E212+E215+E218</f>
        <v>0</v>
      </c>
      <c r="F209" s="82">
        <f>F212+F215+F218</f>
        <v>9320981.47</v>
      </c>
      <c r="G209" s="82">
        <f t="shared" si="9"/>
        <v>-9320981.47</v>
      </c>
    </row>
    <row r="210" spans="1:7" s="144" customFormat="1" ht="56.25" hidden="1">
      <c r="A210" s="111" t="s">
        <v>533</v>
      </c>
      <c r="B210" s="96" t="s">
        <v>103</v>
      </c>
      <c r="C210" s="90" t="s">
        <v>274</v>
      </c>
      <c r="D210" s="90"/>
      <c r="E210" s="82">
        <f>E212</f>
        <v>0</v>
      </c>
      <c r="F210" s="82">
        <f>F212</f>
        <v>7028064</v>
      </c>
      <c r="G210" s="82">
        <f t="shared" si="9"/>
        <v>-7028064</v>
      </c>
    </row>
    <row r="211" spans="1:7" s="144" customFormat="1" ht="33.75" hidden="1">
      <c r="A211" s="111" t="s">
        <v>534</v>
      </c>
      <c r="B211" s="96" t="s">
        <v>103</v>
      </c>
      <c r="C211" s="90" t="s">
        <v>529</v>
      </c>
      <c r="D211" s="90"/>
      <c r="E211" s="82">
        <f>E212</f>
        <v>0</v>
      </c>
      <c r="F211" s="82">
        <f>F212</f>
        <v>7028064</v>
      </c>
      <c r="G211" s="82">
        <f t="shared" si="9"/>
        <v>-7028064</v>
      </c>
    </row>
    <row r="212" spans="1:7" s="144" customFormat="1" ht="33.75" hidden="1">
      <c r="A212" s="111" t="s">
        <v>535</v>
      </c>
      <c r="B212" s="96" t="s">
        <v>103</v>
      </c>
      <c r="C212" s="90" t="s">
        <v>530</v>
      </c>
      <c r="D212" s="90"/>
      <c r="E212" s="82">
        <v>0</v>
      </c>
      <c r="F212" s="82">
        <v>7028064</v>
      </c>
      <c r="G212" s="82">
        <f t="shared" si="9"/>
        <v>-7028064</v>
      </c>
    </row>
    <row r="213" spans="1:7" s="144" customFormat="1" ht="35.25" customHeight="1" hidden="1">
      <c r="A213" s="111" t="s">
        <v>536</v>
      </c>
      <c r="B213" s="96" t="s">
        <v>103</v>
      </c>
      <c r="C213" s="90" t="s">
        <v>289</v>
      </c>
      <c r="D213" s="90"/>
      <c r="E213" s="82">
        <f>E215</f>
        <v>0</v>
      </c>
      <c r="F213" s="82">
        <f>F215</f>
        <v>2245076</v>
      </c>
      <c r="G213" s="82">
        <f t="shared" si="9"/>
        <v>-2245076</v>
      </c>
    </row>
    <row r="214" spans="1:7" s="144" customFormat="1" ht="33.75" hidden="1">
      <c r="A214" s="111" t="s">
        <v>534</v>
      </c>
      <c r="B214" s="96" t="s">
        <v>103</v>
      </c>
      <c r="C214" s="90" t="s">
        <v>531</v>
      </c>
      <c r="D214" s="90"/>
      <c r="E214" s="82">
        <f>E215</f>
        <v>0</v>
      </c>
      <c r="F214" s="82">
        <f>F215</f>
        <v>2245076</v>
      </c>
      <c r="G214" s="82">
        <f t="shared" si="9"/>
        <v>-2245076</v>
      </c>
    </row>
    <row r="215" spans="1:7" s="144" customFormat="1" ht="33.75" hidden="1">
      <c r="A215" s="111" t="s">
        <v>535</v>
      </c>
      <c r="B215" s="96" t="s">
        <v>103</v>
      </c>
      <c r="C215" s="90" t="s">
        <v>532</v>
      </c>
      <c r="D215" s="90"/>
      <c r="E215" s="82">
        <v>0</v>
      </c>
      <c r="F215" s="82">
        <v>2245076</v>
      </c>
      <c r="G215" s="82">
        <f t="shared" si="9"/>
        <v>-2245076</v>
      </c>
    </row>
    <row r="216" spans="1:7" s="144" customFormat="1" ht="22.5" hidden="1">
      <c r="A216" s="111" t="s">
        <v>563</v>
      </c>
      <c r="B216" s="96" t="s">
        <v>103</v>
      </c>
      <c r="C216" s="90" t="s">
        <v>422</v>
      </c>
      <c r="D216" s="90"/>
      <c r="E216" s="82">
        <f>E218</f>
        <v>0</v>
      </c>
      <c r="F216" s="82">
        <f>F218</f>
        <v>47841.47</v>
      </c>
      <c r="G216" s="82">
        <f t="shared" si="9"/>
        <v>-47841.47</v>
      </c>
    </row>
    <row r="217" spans="1:7" s="144" customFormat="1" ht="33.75" hidden="1">
      <c r="A217" s="111" t="s">
        <v>534</v>
      </c>
      <c r="B217" s="96" t="s">
        <v>103</v>
      </c>
      <c r="C217" s="90" t="s">
        <v>564</v>
      </c>
      <c r="D217" s="90"/>
      <c r="E217" s="82">
        <f>E218</f>
        <v>0</v>
      </c>
      <c r="F217" s="82">
        <f>F218</f>
        <v>47841.47</v>
      </c>
      <c r="G217" s="82">
        <f t="shared" si="9"/>
        <v>-47841.47</v>
      </c>
    </row>
    <row r="218" spans="1:7" s="144" customFormat="1" ht="33.75" hidden="1">
      <c r="A218" s="111" t="s">
        <v>535</v>
      </c>
      <c r="B218" s="96" t="s">
        <v>103</v>
      </c>
      <c r="C218" s="90" t="s">
        <v>565</v>
      </c>
      <c r="D218" s="90"/>
      <c r="E218" s="82">
        <v>0</v>
      </c>
      <c r="F218" s="82">
        <v>47841.47</v>
      </c>
      <c r="G218" s="82">
        <f t="shared" si="9"/>
        <v>-47841.47</v>
      </c>
    </row>
    <row r="219" spans="1:7" s="144" customFormat="1" ht="12.75" hidden="1">
      <c r="A219" s="112" t="s">
        <v>609</v>
      </c>
      <c r="B219" s="96" t="s">
        <v>103</v>
      </c>
      <c r="C219" s="97" t="s">
        <v>272</v>
      </c>
      <c r="D219" s="97"/>
      <c r="E219" s="98">
        <f>E225+E222+E228</f>
        <v>0</v>
      </c>
      <c r="F219" s="98">
        <f>F225+F222+F228</f>
        <v>0</v>
      </c>
      <c r="G219" s="98">
        <f>G225</f>
        <v>0</v>
      </c>
    </row>
    <row r="220" spans="1:7" s="144" customFormat="1" ht="56.25" hidden="1">
      <c r="A220" s="111" t="s">
        <v>533</v>
      </c>
      <c r="B220" s="91" t="s">
        <v>103</v>
      </c>
      <c r="C220" s="90" t="s">
        <v>274</v>
      </c>
      <c r="D220" s="90"/>
      <c r="E220" s="82">
        <f>E222</f>
        <v>0</v>
      </c>
      <c r="F220" s="82">
        <f>F222</f>
        <v>0</v>
      </c>
      <c r="G220" s="82">
        <f>E220-F220</f>
        <v>0</v>
      </c>
    </row>
    <row r="221" spans="1:7" s="144" customFormat="1" ht="33.75" hidden="1">
      <c r="A221" s="111" t="s">
        <v>534</v>
      </c>
      <c r="B221" s="91" t="s">
        <v>103</v>
      </c>
      <c r="C221" s="90" t="s">
        <v>529</v>
      </c>
      <c r="D221" s="90"/>
      <c r="E221" s="82">
        <f>E222</f>
        <v>0</v>
      </c>
      <c r="F221" s="82">
        <f>F222</f>
        <v>0</v>
      </c>
      <c r="G221" s="82">
        <f>E221-F221</f>
        <v>0</v>
      </c>
    </row>
    <row r="222" spans="1:7" s="144" customFormat="1" ht="33.75" hidden="1">
      <c r="A222" s="111" t="s">
        <v>535</v>
      </c>
      <c r="B222" s="91" t="s">
        <v>103</v>
      </c>
      <c r="C222" s="90" t="s">
        <v>530</v>
      </c>
      <c r="D222" s="90"/>
      <c r="E222" s="82">
        <v>0</v>
      </c>
      <c r="F222" s="82">
        <v>0</v>
      </c>
      <c r="G222" s="82">
        <f>E222-F222</f>
        <v>0</v>
      </c>
    </row>
    <row r="223" spans="1:7" s="144" customFormat="1" ht="33.75" hidden="1">
      <c r="A223" s="111" t="s">
        <v>536</v>
      </c>
      <c r="B223" s="91" t="s">
        <v>103</v>
      </c>
      <c r="C223" s="90" t="s">
        <v>289</v>
      </c>
      <c r="D223" s="90"/>
      <c r="E223" s="82">
        <f>E225</f>
        <v>0</v>
      </c>
      <c r="F223" s="82">
        <f>F225</f>
        <v>0</v>
      </c>
      <c r="G223" s="82">
        <f>G225</f>
        <v>0</v>
      </c>
    </row>
    <row r="224" spans="1:7" s="144" customFormat="1" ht="33.75" hidden="1">
      <c r="A224" s="111" t="s">
        <v>534</v>
      </c>
      <c r="B224" s="91" t="s">
        <v>103</v>
      </c>
      <c r="C224" s="90" t="s">
        <v>531</v>
      </c>
      <c r="D224" s="90"/>
      <c r="E224" s="82">
        <f>E225</f>
        <v>0</v>
      </c>
      <c r="F224" s="82">
        <f>F225</f>
        <v>0</v>
      </c>
      <c r="G224" s="82">
        <f>G225</f>
        <v>0</v>
      </c>
    </row>
    <row r="225" spans="1:7" s="144" customFormat="1" ht="33.75" hidden="1">
      <c r="A225" s="111" t="s">
        <v>535</v>
      </c>
      <c r="B225" s="91" t="s">
        <v>103</v>
      </c>
      <c r="C225" s="90" t="s">
        <v>532</v>
      </c>
      <c r="D225" s="90"/>
      <c r="E225" s="82">
        <v>0</v>
      </c>
      <c r="F225" s="82">
        <v>0</v>
      </c>
      <c r="G225" s="82">
        <f>E225-F225</f>
        <v>0</v>
      </c>
    </row>
    <row r="226" spans="1:7" s="144" customFormat="1" ht="33.75" hidden="1">
      <c r="A226" s="111" t="s">
        <v>536</v>
      </c>
      <c r="B226" s="91" t="s">
        <v>103</v>
      </c>
      <c r="C226" s="90" t="s">
        <v>422</v>
      </c>
      <c r="D226" s="90"/>
      <c r="E226" s="82">
        <f>E228</f>
        <v>0</v>
      </c>
      <c r="F226" s="82">
        <f>F228</f>
        <v>0</v>
      </c>
      <c r="G226" s="82">
        <f>G228</f>
        <v>0</v>
      </c>
    </row>
    <row r="227" spans="1:7" s="144" customFormat="1" ht="33.75" hidden="1">
      <c r="A227" s="111" t="s">
        <v>534</v>
      </c>
      <c r="B227" s="91" t="s">
        <v>103</v>
      </c>
      <c r="C227" s="90" t="s">
        <v>564</v>
      </c>
      <c r="D227" s="90"/>
      <c r="E227" s="82">
        <f>E228</f>
        <v>0</v>
      </c>
      <c r="F227" s="82">
        <f>F228</f>
        <v>0</v>
      </c>
      <c r="G227" s="82">
        <f>G228</f>
        <v>0</v>
      </c>
    </row>
    <row r="228" spans="1:7" s="144" customFormat="1" ht="33.75" hidden="1">
      <c r="A228" s="111" t="s">
        <v>535</v>
      </c>
      <c r="B228" s="91" t="s">
        <v>103</v>
      </c>
      <c r="C228" s="90" t="s">
        <v>565</v>
      </c>
      <c r="D228" s="90"/>
      <c r="E228" s="82">
        <v>0</v>
      </c>
      <c r="F228" s="82">
        <v>0</v>
      </c>
      <c r="G228" s="82">
        <f aca="true" t="shared" si="10" ref="G228:G236">E228-F228</f>
        <v>0</v>
      </c>
    </row>
    <row r="229" spans="1:7" s="144" customFormat="1" ht="12.75" hidden="1">
      <c r="A229" s="112" t="s">
        <v>168</v>
      </c>
      <c r="B229" s="96" t="s">
        <v>103</v>
      </c>
      <c r="C229" s="97" t="s">
        <v>169</v>
      </c>
      <c r="D229" s="97"/>
      <c r="E229" s="98">
        <f>E234</f>
        <v>0</v>
      </c>
      <c r="F229" s="98">
        <f>F234</f>
        <v>0</v>
      </c>
      <c r="G229" s="98">
        <f t="shared" si="10"/>
        <v>0</v>
      </c>
    </row>
    <row r="230" spans="1:7" s="144" customFormat="1" ht="12.75" hidden="1">
      <c r="A230" s="111" t="s">
        <v>170</v>
      </c>
      <c r="B230" s="91" t="s">
        <v>103</v>
      </c>
      <c r="C230" s="90" t="s">
        <v>171</v>
      </c>
      <c r="D230" s="90"/>
      <c r="E230" s="82">
        <f>E234</f>
        <v>0</v>
      </c>
      <c r="F230" s="82">
        <f>F234</f>
        <v>0</v>
      </c>
      <c r="G230" s="82">
        <f t="shared" si="10"/>
        <v>0</v>
      </c>
    </row>
    <row r="231" spans="1:7" s="144" customFormat="1" ht="12.75" hidden="1">
      <c r="A231" s="111" t="s">
        <v>172</v>
      </c>
      <c r="B231" s="91" t="s">
        <v>103</v>
      </c>
      <c r="C231" s="90" t="s">
        <v>477</v>
      </c>
      <c r="D231" s="90"/>
      <c r="E231" s="82">
        <f>E234</f>
        <v>0</v>
      </c>
      <c r="F231" s="82">
        <f>F234</f>
        <v>0</v>
      </c>
      <c r="G231" s="82">
        <f t="shared" si="10"/>
        <v>0</v>
      </c>
    </row>
    <row r="232" spans="1:7" s="144" customFormat="1" ht="12.75" hidden="1">
      <c r="A232" s="111" t="s">
        <v>114</v>
      </c>
      <c r="B232" s="91" t="s">
        <v>103</v>
      </c>
      <c r="C232" s="90" t="s">
        <v>476</v>
      </c>
      <c r="D232" s="90"/>
      <c r="E232" s="82">
        <f>E234</f>
        <v>0</v>
      </c>
      <c r="F232" s="82">
        <f>F234</f>
        <v>0</v>
      </c>
      <c r="G232" s="82">
        <f t="shared" si="10"/>
        <v>0</v>
      </c>
    </row>
    <row r="233" spans="1:7" s="144" customFormat="1" ht="15" customHeight="1" hidden="1">
      <c r="A233" s="111" t="s">
        <v>167</v>
      </c>
      <c r="B233" s="91" t="s">
        <v>103</v>
      </c>
      <c r="C233" s="90" t="s">
        <v>475</v>
      </c>
      <c r="D233" s="90"/>
      <c r="E233" s="82">
        <f>E234</f>
        <v>0</v>
      </c>
      <c r="F233" s="82">
        <f>F234</f>
        <v>0</v>
      </c>
      <c r="G233" s="82">
        <f t="shared" si="10"/>
        <v>0</v>
      </c>
    </row>
    <row r="234" spans="1:7" s="144" customFormat="1" ht="23.25" customHeight="1" hidden="1">
      <c r="A234" s="111" t="s">
        <v>173</v>
      </c>
      <c r="B234" s="91" t="s">
        <v>103</v>
      </c>
      <c r="C234" s="90" t="s">
        <v>474</v>
      </c>
      <c r="D234" s="90"/>
      <c r="E234" s="82">
        <v>0</v>
      </c>
      <c r="F234" s="82">
        <v>0</v>
      </c>
      <c r="G234" s="82">
        <f t="shared" si="10"/>
        <v>0</v>
      </c>
    </row>
    <row r="235" spans="1:7" s="144" customFormat="1" ht="10.5" customHeight="1">
      <c r="A235" s="112" t="s">
        <v>271</v>
      </c>
      <c r="B235" s="96" t="s">
        <v>103</v>
      </c>
      <c r="C235" s="97" t="s">
        <v>272</v>
      </c>
      <c r="D235" s="97"/>
      <c r="E235" s="98">
        <f>E239+E243</f>
        <v>0</v>
      </c>
      <c r="F235" s="98">
        <f>F239+F243</f>
        <v>0</v>
      </c>
      <c r="G235" s="98">
        <f t="shared" si="10"/>
        <v>0</v>
      </c>
    </row>
    <row r="236" spans="1:7" s="144" customFormat="1" ht="12" customHeight="1">
      <c r="A236" s="111" t="s">
        <v>668</v>
      </c>
      <c r="B236" s="91" t="s">
        <v>103</v>
      </c>
      <c r="C236" s="90" t="s">
        <v>289</v>
      </c>
      <c r="D236" s="90"/>
      <c r="E236" s="82">
        <f>E239</f>
        <v>0</v>
      </c>
      <c r="F236" s="82">
        <f>F239</f>
        <v>0</v>
      </c>
      <c r="G236" s="82">
        <f t="shared" si="10"/>
        <v>0</v>
      </c>
    </row>
    <row r="237" spans="1:7" s="144" customFormat="1" ht="10.5" customHeight="1">
      <c r="A237" s="111" t="s">
        <v>172</v>
      </c>
      <c r="B237" s="91" t="s">
        <v>103</v>
      </c>
      <c r="C237" s="90" t="s">
        <v>531</v>
      </c>
      <c r="D237" s="90"/>
      <c r="E237" s="82">
        <f>E239</f>
        <v>0</v>
      </c>
      <c r="F237" s="82">
        <f>F239</f>
        <v>0</v>
      </c>
      <c r="G237" s="82">
        <f>G239</f>
        <v>0</v>
      </c>
    </row>
    <row r="238" spans="1:7" s="144" customFormat="1" ht="11.25" customHeight="1">
      <c r="A238" s="111" t="s">
        <v>114</v>
      </c>
      <c r="B238" s="91" t="s">
        <v>103</v>
      </c>
      <c r="C238" s="90" t="s">
        <v>670</v>
      </c>
      <c r="D238" s="90"/>
      <c r="E238" s="82">
        <f>E239</f>
        <v>0</v>
      </c>
      <c r="F238" s="82">
        <f>F239</f>
        <v>0</v>
      </c>
      <c r="G238" s="82">
        <f>G239</f>
        <v>0</v>
      </c>
    </row>
    <row r="239" spans="1:7" s="144" customFormat="1" ht="11.25" customHeight="1">
      <c r="A239" s="111" t="s">
        <v>131</v>
      </c>
      <c r="B239" s="91" t="s">
        <v>103</v>
      </c>
      <c r="C239" s="90" t="s">
        <v>532</v>
      </c>
      <c r="D239" s="90"/>
      <c r="E239" s="82">
        <v>0</v>
      </c>
      <c r="F239" s="82">
        <v>0</v>
      </c>
      <c r="G239" s="82">
        <f>E239-F239</f>
        <v>0</v>
      </c>
    </row>
    <row r="240" spans="1:7" s="144" customFormat="1" ht="11.25" customHeight="1">
      <c r="A240" s="111" t="s">
        <v>669</v>
      </c>
      <c r="B240" s="91" t="s">
        <v>103</v>
      </c>
      <c r="C240" s="90" t="s">
        <v>422</v>
      </c>
      <c r="D240" s="90"/>
      <c r="E240" s="82">
        <f>E243</f>
        <v>0</v>
      </c>
      <c r="F240" s="82">
        <f>F243</f>
        <v>0</v>
      </c>
      <c r="G240" s="82">
        <f>G243</f>
        <v>0</v>
      </c>
    </row>
    <row r="241" spans="1:7" s="144" customFormat="1" ht="12" customHeight="1">
      <c r="A241" s="111" t="s">
        <v>172</v>
      </c>
      <c r="B241" s="91" t="s">
        <v>103</v>
      </c>
      <c r="C241" s="90" t="s">
        <v>564</v>
      </c>
      <c r="D241" s="90"/>
      <c r="E241" s="82">
        <f>E243</f>
        <v>0</v>
      </c>
      <c r="F241" s="82">
        <f>F243</f>
        <v>0</v>
      </c>
      <c r="G241" s="82">
        <f>G243</f>
        <v>0</v>
      </c>
    </row>
    <row r="242" spans="1:7" s="144" customFormat="1" ht="13.5" customHeight="1">
      <c r="A242" s="111" t="s">
        <v>114</v>
      </c>
      <c r="B242" s="91" t="s">
        <v>103</v>
      </c>
      <c r="C242" s="90" t="s">
        <v>671</v>
      </c>
      <c r="D242" s="90"/>
      <c r="E242" s="82">
        <f>E243</f>
        <v>0</v>
      </c>
      <c r="F242" s="82">
        <f>F243</f>
        <v>0</v>
      </c>
      <c r="G242" s="82">
        <f>G243</f>
        <v>0</v>
      </c>
    </row>
    <row r="243" spans="1:7" s="144" customFormat="1" ht="12.75" customHeight="1">
      <c r="A243" s="111" t="s">
        <v>131</v>
      </c>
      <c r="B243" s="91" t="s">
        <v>103</v>
      </c>
      <c r="C243" s="90" t="s">
        <v>565</v>
      </c>
      <c r="D243" s="90"/>
      <c r="E243" s="82">
        <v>0</v>
      </c>
      <c r="F243" s="82">
        <v>0</v>
      </c>
      <c r="G243" s="82">
        <f>E243-F243</f>
        <v>0</v>
      </c>
    </row>
    <row r="244" spans="1:7" s="144" customFormat="1" ht="12.75">
      <c r="A244" s="112" t="s">
        <v>174</v>
      </c>
      <c r="B244" s="96" t="s">
        <v>103</v>
      </c>
      <c r="C244" s="97" t="s">
        <v>175</v>
      </c>
      <c r="D244" s="97"/>
      <c r="E244" s="98">
        <f>E257+E274+E275+E295</f>
        <v>894070.75</v>
      </c>
      <c r="F244" s="98">
        <f>F257+F262+F280+F285+F290+F249+F253+F271+F295+F274+F275</f>
        <v>894070.75</v>
      </c>
      <c r="G244" s="98">
        <f>E244-F244</f>
        <v>0</v>
      </c>
    </row>
    <row r="245" spans="1:7" s="144" customFormat="1" ht="12.75" hidden="1">
      <c r="A245" s="111" t="s">
        <v>405</v>
      </c>
      <c r="B245" s="91" t="s">
        <v>103</v>
      </c>
      <c r="C245" s="90" t="s">
        <v>390</v>
      </c>
      <c r="D245" s="90"/>
      <c r="E245" s="82">
        <f>E249</f>
        <v>0</v>
      </c>
      <c r="F245" s="82">
        <f>F249</f>
        <v>0</v>
      </c>
      <c r="G245" s="82">
        <f>G249</f>
        <v>0</v>
      </c>
    </row>
    <row r="246" spans="1:7" s="144" customFormat="1" ht="12.75" hidden="1">
      <c r="A246" s="111" t="s">
        <v>172</v>
      </c>
      <c r="B246" s="91" t="s">
        <v>103</v>
      </c>
      <c r="C246" s="90" t="s">
        <v>389</v>
      </c>
      <c r="D246" s="90"/>
      <c r="E246" s="82">
        <f>E249</f>
        <v>0</v>
      </c>
      <c r="F246" s="82">
        <f>F249</f>
        <v>0</v>
      </c>
      <c r="G246" s="82">
        <f>G249</f>
        <v>0</v>
      </c>
    </row>
    <row r="247" spans="1:7" s="144" customFormat="1" ht="12.75" hidden="1">
      <c r="A247" s="111" t="s">
        <v>114</v>
      </c>
      <c r="B247" s="91" t="s">
        <v>103</v>
      </c>
      <c r="C247" s="90" t="s">
        <v>402</v>
      </c>
      <c r="D247" s="90"/>
      <c r="E247" s="82">
        <f>E249</f>
        <v>0</v>
      </c>
      <c r="F247" s="82">
        <f>F249</f>
        <v>0</v>
      </c>
      <c r="G247" s="82">
        <f>G249</f>
        <v>0</v>
      </c>
    </row>
    <row r="248" spans="1:7" s="144" customFormat="1" ht="12" customHeight="1" hidden="1">
      <c r="A248" s="111" t="s">
        <v>406</v>
      </c>
      <c r="B248" s="91" t="s">
        <v>103</v>
      </c>
      <c r="C248" s="90" t="s">
        <v>401</v>
      </c>
      <c r="D248" s="90"/>
      <c r="E248" s="82">
        <f>E249</f>
        <v>0</v>
      </c>
      <c r="F248" s="82">
        <f>F249</f>
        <v>0</v>
      </c>
      <c r="G248" s="82">
        <f>G249</f>
        <v>0</v>
      </c>
    </row>
    <row r="249" spans="1:7" s="144" customFormat="1" ht="17.25" customHeight="1" hidden="1">
      <c r="A249" s="111" t="s">
        <v>131</v>
      </c>
      <c r="B249" s="91" t="s">
        <v>103</v>
      </c>
      <c r="C249" s="90" t="s">
        <v>407</v>
      </c>
      <c r="D249" s="90"/>
      <c r="E249" s="82">
        <v>0</v>
      </c>
      <c r="F249" s="82">
        <v>0</v>
      </c>
      <c r="G249" s="82">
        <f aca="true" t="shared" si="11" ref="G249:G275">E249-F249</f>
        <v>0</v>
      </c>
    </row>
    <row r="250" spans="1:7" s="144" customFormat="1" ht="0.75" customHeight="1" hidden="1">
      <c r="A250" s="111" t="s">
        <v>404</v>
      </c>
      <c r="B250" s="91" t="s">
        <v>103</v>
      </c>
      <c r="C250" s="90" t="s">
        <v>403</v>
      </c>
      <c r="D250" s="90"/>
      <c r="E250" s="82">
        <f>E253</f>
        <v>0</v>
      </c>
      <c r="F250" s="82">
        <f>F253</f>
        <v>0</v>
      </c>
      <c r="G250" s="82">
        <f t="shared" si="11"/>
        <v>0</v>
      </c>
    </row>
    <row r="251" spans="1:7" s="144" customFormat="1" ht="14.25" customHeight="1" hidden="1">
      <c r="A251" s="111" t="s">
        <v>114</v>
      </c>
      <c r="B251" s="91" t="s">
        <v>103</v>
      </c>
      <c r="C251" s="90" t="s">
        <v>402</v>
      </c>
      <c r="D251" s="90"/>
      <c r="E251" s="82">
        <f>E253</f>
        <v>0</v>
      </c>
      <c r="F251" s="82">
        <f>F253</f>
        <v>0</v>
      </c>
      <c r="G251" s="82">
        <f t="shared" si="11"/>
        <v>0</v>
      </c>
    </row>
    <row r="252" spans="1:7" s="144" customFormat="1" ht="15" customHeight="1" hidden="1">
      <c r="A252" s="111" t="s">
        <v>127</v>
      </c>
      <c r="B252" s="91" t="s">
        <v>103</v>
      </c>
      <c r="C252" s="90" t="s">
        <v>401</v>
      </c>
      <c r="D252" s="90"/>
      <c r="E252" s="82">
        <f>E253</f>
        <v>0</v>
      </c>
      <c r="F252" s="82">
        <v>0</v>
      </c>
      <c r="G252" s="82">
        <f t="shared" si="11"/>
        <v>0</v>
      </c>
    </row>
    <row r="253" spans="1:7" s="144" customFormat="1" ht="15" customHeight="1" hidden="1">
      <c r="A253" s="111" t="s">
        <v>131</v>
      </c>
      <c r="B253" s="91" t="s">
        <v>103</v>
      </c>
      <c r="C253" s="90" t="s">
        <v>400</v>
      </c>
      <c r="D253" s="90"/>
      <c r="E253" s="82">
        <v>0</v>
      </c>
      <c r="F253" s="82">
        <v>0</v>
      </c>
      <c r="G253" s="82">
        <f t="shared" si="11"/>
        <v>0</v>
      </c>
    </row>
    <row r="254" spans="1:7" s="144" customFormat="1" ht="12.75">
      <c r="A254" s="111" t="s">
        <v>550</v>
      </c>
      <c r="B254" s="91" t="s">
        <v>103</v>
      </c>
      <c r="C254" s="90" t="s">
        <v>481</v>
      </c>
      <c r="D254" s="90"/>
      <c r="E254" s="82">
        <f>E257+E274+E275</f>
        <v>894070.75</v>
      </c>
      <c r="F254" s="82">
        <f>F257+F274+F275</f>
        <v>894070.75</v>
      </c>
      <c r="G254" s="82">
        <f t="shared" si="11"/>
        <v>0</v>
      </c>
    </row>
    <row r="255" spans="1:7" s="144" customFormat="1" ht="12.75">
      <c r="A255" s="111" t="s">
        <v>114</v>
      </c>
      <c r="B255" s="91" t="s">
        <v>103</v>
      </c>
      <c r="C255" s="90" t="s">
        <v>480</v>
      </c>
      <c r="D255" s="90"/>
      <c r="E255" s="82">
        <f>E256</f>
        <v>894070.75</v>
      </c>
      <c r="F255" s="82">
        <f>F256</f>
        <v>894070.75</v>
      </c>
      <c r="G255" s="82">
        <f t="shared" si="11"/>
        <v>0</v>
      </c>
    </row>
    <row r="256" spans="1:7" s="144" customFormat="1" ht="12.75">
      <c r="A256" s="111" t="s">
        <v>127</v>
      </c>
      <c r="B256" s="91" t="s">
        <v>103</v>
      </c>
      <c r="C256" s="90" t="s">
        <v>479</v>
      </c>
      <c r="D256" s="90"/>
      <c r="E256" s="82">
        <f>E257+E274</f>
        <v>894070.75</v>
      </c>
      <c r="F256" s="82">
        <f>F257+F274</f>
        <v>894070.75</v>
      </c>
      <c r="G256" s="82">
        <f t="shared" si="11"/>
        <v>0</v>
      </c>
    </row>
    <row r="257" spans="1:7" s="144" customFormat="1" ht="11.25" customHeight="1">
      <c r="A257" s="111" t="s">
        <v>130</v>
      </c>
      <c r="B257" s="91" t="s">
        <v>103</v>
      </c>
      <c r="C257" s="90" t="s">
        <v>478</v>
      </c>
      <c r="D257" s="90"/>
      <c r="E257" s="82">
        <v>894070.75</v>
      </c>
      <c r="F257" s="82">
        <v>894070.75</v>
      </c>
      <c r="G257" s="82">
        <f t="shared" si="11"/>
        <v>0</v>
      </c>
    </row>
    <row r="258" spans="1:7" s="144" customFormat="1" ht="12.75" hidden="1">
      <c r="A258" s="111" t="s">
        <v>176</v>
      </c>
      <c r="B258" s="91" t="s">
        <v>103</v>
      </c>
      <c r="C258" s="90" t="s">
        <v>177</v>
      </c>
      <c r="D258" s="90"/>
      <c r="E258" s="82">
        <f>E262</f>
        <v>0</v>
      </c>
      <c r="F258" s="82">
        <f>F262</f>
        <v>0</v>
      </c>
      <c r="G258" s="82">
        <f t="shared" si="11"/>
        <v>0</v>
      </c>
    </row>
    <row r="259" spans="1:7" s="144" customFormat="1" ht="12.75" hidden="1">
      <c r="A259" s="111" t="s">
        <v>178</v>
      </c>
      <c r="B259" s="91" t="s">
        <v>103</v>
      </c>
      <c r="C259" s="90" t="s">
        <v>179</v>
      </c>
      <c r="D259" s="90"/>
      <c r="E259" s="82">
        <f>E262</f>
        <v>0</v>
      </c>
      <c r="F259" s="82">
        <f>F262</f>
        <v>0</v>
      </c>
      <c r="G259" s="82">
        <f t="shared" si="11"/>
        <v>0</v>
      </c>
    </row>
    <row r="260" spans="1:7" s="144" customFormat="1" ht="12.75" hidden="1">
      <c r="A260" s="111" t="s">
        <v>114</v>
      </c>
      <c r="B260" s="91" t="s">
        <v>103</v>
      </c>
      <c r="C260" s="90" t="s">
        <v>180</v>
      </c>
      <c r="D260" s="90"/>
      <c r="E260" s="82">
        <f>E262</f>
        <v>0</v>
      </c>
      <c r="F260" s="82">
        <f>F262</f>
        <v>0</v>
      </c>
      <c r="G260" s="82">
        <f t="shared" si="11"/>
        <v>0</v>
      </c>
    </row>
    <row r="261" spans="1:7" s="144" customFormat="1" ht="12.75" hidden="1">
      <c r="A261" s="111" t="s">
        <v>127</v>
      </c>
      <c r="B261" s="91" t="s">
        <v>103</v>
      </c>
      <c r="C261" s="90" t="s">
        <v>181</v>
      </c>
      <c r="D261" s="90"/>
      <c r="E261" s="82">
        <f>E262</f>
        <v>0</v>
      </c>
      <c r="F261" s="82">
        <f>F262</f>
        <v>0</v>
      </c>
      <c r="G261" s="82">
        <f t="shared" si="11"/>
        <v>0</v>
      </c>
    </row>
    <row r="262" spans="1:7" s="144" customFormat="1" ht="14.25" customHeight="1" hidden="1">
      <c r="A262" s="111" t="s">
        <v>131</v>
      </c>
      <c r="B262" s="91" t="s">
        <v>103</v>
      </c>
      <c r="C262" s="90" t="s">
        <v>182</v>
      </c>
      <c r="D262" s="90"/>
      <c r="E262" s="82">
        <v>0</v>
      </c>
      <c r="F262" s="82">
        <v>0</v>
      </c>
      <c r="G262" s="82">
        <f t="shared" si="11"/>
        <v>0</v>
      </c>
    </row>
    <row r="263" spans="1:7" s="144" customFormat="1" ht="12.75" hidden="1">
      <c r="A263" s="111" t="s">
        <v>262</v>
      </c>
      <c r="B263" s="91" t="s">
        <v>103</v>
      </c>
      <c r="C263" s="90" t="s">
        <v>264</v>
      </c>
      <c r="D263" s="90"/>
      <c r="E263" s="82">
        <v>0</v>
      </c>
      <c r="F263" s="82">
        <v>0</v>
      </c>
      <c r="G263" s="82">
        <f t="shared" si="11"/>
        <v>0</v>
      </c>
    </row>
    <row r="264" spans="1:7" s="144" customFormat="1" ht="12.75" hidden="1">
      <c r="A264" s="111" t="s">
        <v>263</v>
      </c>
      <c r="B264" s="91" t="s">
        <v>103</v>
      </c>
      <c r="C264" s="90" t="s">
        <v>265</v>
      </c>
      <c r="D264" s="90"/>
      <c r="E264" s="82">
        <v>0</v>
      </c>
      <c r="F264" s="82">
        <v>0</v>
      </c>
      <c r="G264" s="82">
        <f t="shared" si="11"/>
        <v>0</v>
      </c>
    </row>
    <row r="265" spans="1:7" s="144" customFormat="1" ht="12.75" hidden="1">
      <c r="A265" s="111" t="s">
        <v>114</v>
      </c>
      <c r="B265" s="91" t="s">
        <v>103</v>
      </c>
      <c r="C265" s="90" t="s">
        <v>266</v>
      </c>
      <c r="D265" s="90"/>
      <c r="E265" s="82">
        <v>0</v>
      </c>
      <c r="F265" s="82">
        <v>0</v>
      </c>
      <c r="G265" s="82">
        <f t="shared" si="11"/>
        <v>0</v>
      </c>
    </row>
    <row r="266" spans="1:7" s="144" customFormat="1" ht="12.75" hidden="1">
      <c r="A266" s="111" t="s">
        <v>127</v>
      </c>
      <c r="B266" s="91" t="s">
        <v>103</v>
      </c>
      <c r="C266" s="90" t="s">
        <v>267</v>
      </c>
      <c r="D266" s="90"/>
      <c r="E266" s="82">
        <v>0</v>
      </c>
      <c r="F266" s="82">
        <v>0</v>
      </c>
      <c r="G266" s="82">
        <f t="shared" si="11"/>
        <v>0</v>
      </c>
    </row>
    <row r="267" spans="1:7" s="144" customFormat="1" ht="12.75" hidden="1">
      <c r="A267" s="111" t="s">
        <v>131</v>
      </c>
      <c r="B267" s="91" t="s">
        <v>103</v>
      </c>
      <c r="C267" s="90" t="s">
        <v>268</v>
      </c>
      <c r="D267" s="90"/>
      <c r="E267" s="82">
        <v>0</v>
      </c>
      <c r="F267" s="82">
        <v>0</v>
      </c>
      <c r="G267" s="82">
        <f t="shared" si="11"/>
        <v>0</v>
      </c>
    </row>
    <row r="268" spans="1:7" s="144" customFormat="1" ht="12.75" hidden="1">
      <c r="A268" s="111" t="s">
        <v>263</v>
      </c>
      <c r="B268" s="91" t="s">
        <v>103</v>
      </c>
      <c r="C268" s="90" t="s">
        <v>265</v>
      </c>
      <c r="D268" s="90"/>
      <c r="E268" s="82">
        <f>E271</f>
        <v>0</v>
      </c>
      <c r="F268" s="82">
        <f>F271</f>
        <v>0</v>
      </c>
      <c r="G268" s="82">
        <f t="shared" si="11"/>
        <v>0</v>
      </c>
    </row>
    <row r="269" spans="1:7" s="144" customFormat="1" ht="12.75" hidden="1">
      <c r="A269" s="111" t="s">
        <v>114</v>
      </c>
      <c r="B269" s="91" t="s">
        <v>103</v>
      </c>
      <c r="C269" s="90" t="s">
        <v>266</v>
      </c>
      <c r="D269" s="90"/>
      <c r="E269" s="82">
        <f>E271</f>
        <v>0</v>
      </c>
      <c r="F269" s="82">
        <f>F271</f>
        <v>0</v>
      </c>
      <c r="G269" s="82">
        <f t="shared" si="11"/>
        <v>0</v>
      </c>
    </row>
    <row r="270" spans="1:7" s="144" customFormat="1" ht="12.75" hidden="1">
      <c r="A270" s="111" t="s">
        <v>127</v>
      </c>
      <c r="B270" s="91" t="s">
        <v>103</v>
      </c>
      <c r="C270" s="90" t="s">
        <v>267</v>
      </c>
      <c r="D270" s="90"/>
      <c r="E270" s="82">
        <f>E271</f>
        <v>0</v>
      </c>
      <c r="F270" s="82">
        <f>F271</f>
        <v>0</v>
      </c>
      <c r="G270" s="82">
        <f t="shared" si="11"/>
        <v>0</v>
      </c>
    </row>
    <row r="271" spans="1:7" s="144" customFormat="1" ht="12.75" hidden="1">
      <c r="A271" s="111" t="s">
        <v>131</v>
      </c>
      <c r="B271" s="91" t="s">
        <v>103</v>
      </c>
      <c r="C271" s="90" t="s">
        <v>268</v>
      </c>
      <c r="D271" s="90"/>
      <c r="E271" s="82">
        <v>0</v>
      </c>
      <c r="F271" s="82">
        <v>0</v>
      </c>
      <c r="G271" s="82">
        <f t="shared" si="11"/>
        <v>0</v>
      </c>
    </row>
    <row r="272" spans="1:7" s="144" customFormat="1" ht="12.75" hidden="1">
      <c r="A272" s="111" t="s">
        <v>114</v>
      </c>
      <c r="B272" s="91" t="s">
        <v>103</v>
      </c>
      <c r="C272" s="90" t="s">
        <v>480</v>
      </c>
      <c r="D272" s="90"/>
      <c r="E272" s="82">
        <v>0</v>
      </c>
      <c r="F272" s="82">
        <v>0</v>
      </c>
      <c r="G272" s="82">
        <f t="shared" si="11"/>
        <v>0</v>
      </c>
    </row>
    <row r="273" spans="1:7" s="144" customFormat="1" ht="12.75" hidden="1">
      <c r="A273" s="111" t="s">
        <v>127</v>
      </c>
      <c r="B273" s="91" t="s">
        <v>103</v>
      </c>
      <c r="C273" s="90" t="s">
        <v>479</v>
      </c>
      <c r="D273" s="90"/>
      <c r="E273" s="82">
        <v>0</v>
      </c>
      <c r="F273" s="82">
        <v>0</v>
      </c>
      <c r="G273" s="82">
        <f t="shared" si="11"/>
        <v>0</v>
      </c>
    </row>
    <row r="274" spans="1:7" s="144" customFormat="1" ht="12.75">
      <c r="A274" s="111" t="s">
        <v>551</v>
      </c>
      <c r="B274" s="91" t="s">
        <v>103</v>
      </c>
      <c r="C274" s="90" t="s">
        <v>552</v>
      </c>
      <c r="D274" s="90"/>
      <c r="E274" s="82">
        <v>0</v>
      </c>
      <c r="F274" s="82">
        <v>0</v>
      </c>
      <c r="G274" s="82">
        <f t="shared" si="11"/>
        <v>0</v>
      </c>
    </row>
    <row r="275" spans="1:7" s="144" customFormat="1" ht="11.25" customHeight="1">
      <c r="A275" s="111" t="s">
        <v>136</v>
      </c>
      <c r="B275" s="91" t="s">
        <v>103</v>
      </c>
      <c r="C275" s="90" t="s">
        <v>584</v>
      </c>
      <c r="D275" s="90"/>
      <c r="E275" s="82">
        <v>0</v>
      </c>
      <c r="F275" s="82">
        <v>0</v>
      </c>
      <c r="G275" s="82">
        <f t="shared" si="11"/>
        <v>0</v>
      </c>
    </row>
    <row r="276" spans="1:7" s="144" customFormat="1" ht="12.75" hidden="1">
      <c r="A276" s="111" t="s">
        <v>183</v>
      </c>
      <c r="B276" s="91" t="s">
        <v>103</v>
      </c>
      <c r="C276" s="90" t="s">
        <v>184</v>
      </c>
      <c r="D276" s="90"/>
      <c r="E276" s="82">
        <f>E279</f>
        <v>0</v>
      </c>
      <c r="F276" s="82">
        <f>F279</f>
        <v>0</v>
      </c>
      <c r="G276" s="82">
        <f>G280</f>
        <v>0</v>
      </c>
    </row>
    <row r="277" spans="1:7" s="144" customFormat="1" ht="12.75" hidden="1">
      <c r="A277" s="111" t="s">
        <v>172</v>
      </c>
      <c r="B277" s="91" t="s">
        <v>103</v>
      </c>
      <c r="C277" s="90" t="s">
        <v>482</v>
      </c>
      <c r="D277" s="90"/>
      <c r="E277" s="82">
        <f>E279</f>
        <v>0</v>
      </c>
      <c r="F277" s="82">
        <f>F279</f>
        <v>0</v>
      </c>
      <c r="G277" s="82">
        <f>G280</f>
        <v>0</v>
      </c>
    </row>
    <row r="278" spans="1:7" s="144" customFormat="1" ht="12.75" hidden="1">
      <c r="A278" s="111" t="s">
        <v>114</v>
      </c>
      <c r="B278" s="91" t="s">
        <v>103</v>
      </c>
      <c r="C278" s="90" t="s">
        <v>483</v>
      </c>
      <c r="D278" s="90"/>
      <c r="E278" s="82">
        <f>E279</f>
        <v>0</v>
      </c>
      <c r="F278" s="82">
        <f>F279</f>
        <v>0</v>
      </c>
      <c r="G278" s="82">
        <f>G280</f>
        <v>0</v>
      </c>
    </row>
    <row r="279" spans="1:7" s="144" customFormat="1" ht="12.75" customHeight="1" hidden="1">
      <c r="A279" s="111" t="s">
        <v>167</v>
      </c>
      <c r="B279" s="91" t="s">
        <v>103</v>
      </c>
      <c r="C279" s="90" t="s">
        <v>483</v>
      </c>
      <c r="D279" s="90"/>
      <c r="E279" s="82">
        <v>0</v>
      </c>
      <c r="F279" s="82">
        <v>0</v>
      </c>
      <c r="G279" s="82">
        <f>G280</f>
        <v>0</v>
      </c>
    </row>
    <row r="280" spans="1:7" s="144" customFormat="1" ht="21.75" customHeight="1" hidden="1">
      <c r="A280" s="111" t="s">
        <v>173</v>
      </c>
      <c r="B280" s="91" t="s">
        <v>103</v>
      </c>
      <c r="C280" s="90" t="s">
        <v>484</v>
      </c>
      <c r="D280" s="90"/>
      <c r="E280" s="82">
        <v>0</v>
      </c>
      <c r="F280" s="82">
        <v>0</v>
      </c>
      <c r="G280" s="82">
        <f aca="true" t="shared" si="12" ref="G280:G298">E280-F280</f>
        <v>0</v>
      </c>
    </row>
    <row r="281" spans="1:7" s="144" customFormat="1" ht="12.75" hidden="1">
      <c r="A281" s="111" t="s">
        <v>185</v>
      </c>
      <c r="B281" s="91" t="s">
        <v>103</v>
      </c>
      <c r="C281" s="90" t="s">
        <v>186</v>
      </c>
      <c r="D281" s="90"/>
      <c r="E281" s="82">
        <f>E285</f>
        <v>0</v>
      </c>
      <c r="F281" s="82">
        <f>F285</f>
        <v>0</v>
      </c>
      <c r="G281" s="82">
        <f t="shared" si="12"/>
        <v>0</v>
      </c>
    </row>
    <row r="282" spans="1:7" s="144" customFormat="1" ht="12.75" hidden="1">
      <c r="A282" s="111" t="s">
        <v>172</v>
      </c>
      <c r="B282" s="91" t="s">
        <v>103</v>
      </c>
      <c r="C282" s="90" t="s">
        <v>485</v>
      </c>
      <c r="D282" s="90"/>
      <c r="E282" s="82">
        <f>E285</f>
        <v>0</v>
      </c>
      <c r="F282" s="82">
        <f>F285</f>
        <v>0</v>
      </c>
      <c r="G282" s="82">
        <f t="shared" si="12"/>
        <v>0</v>
      </c>
    </row>
    <row r="283" spans="1:7" s="144" customFormat="1" ht="12" customHeight="1" hidden="1">
      <c r="A283" s="111" t="s">
        <v>114</v>
      </c>
      <c r="B283" s="91" t="s">
        <v>103</v>
      </c>
      <c r="C283" s="90" t="s">
        <v>486</v>
      </c>
      <c r="D283" s="90"/>
      <c r="E283" s="82">
        <f>E285</f>
        <v>0</v>
      </c>
      <c r="F283" s="82">
        <f>F285</f>
        <v>0</v>
      </c>
      <c r="G283" s="82">
        <f t="shared" si="12"/>
        <v>0</v>
      </c>
    </row>
    <row r="284" spans="1:7" s="144" customFormat="1" ht="12" customHeight="1" hidden="1">
      <c r="A284" s="111" t="s">
        <v>167</v>
      </c>
      <c r="B284" s="91" t="s">
        <v>103</v>
      </c>
      <c r="C284" s="90" t="s">
        <v>487</v>
      </c>
      <c r="D284" s="90"/>
      <c r="E284" s="82">
        <v>0</v>
      </c>
      <c r="F284" s="82">
        <f>F285</f>
        <v>0</v>
      </c>
      <c r="G284" s="82">
        <f t="shared" si="12"/>
        <v>0</v>
      </c>
    </row>
    <row r="285" spans="1:7" s="144" customFormat="1" ht="25.5" customHeight="1" hidden="1">
      <c r="A285" s="111" t="s">
        <v>173</v>
      </c>
      <c r="B285" s="91" t="s">
        <v>103</v>
      </c>
      <c r="C285" s="90" t="s">
        <v>488</v>
      </c>
      <c r="D285" s="90"/>
      <c r="E285" s="82">
        <v>0</v>
      </c>
      <c r="F285" s="82">
        <v>0</v>
      </c>
      <c r="G285" s="82">
        <f t="shared" si="12"/>
        <v>0</v>
      </c>
    </row>
    <row r="286" spans="1:7" s="144" customFormat="1" ht="12.75" hidden="1">
      <c r="A286" s="111" t="s">
        <v>187</v>
      </c>
      <c r="B286" s="91" t="s">
        <v>103</v>
      </c>
      <c r="C286" s="90" t="s">
        <v>188</v>
      </c>
      <c r="D286" s="90"/>
      <c r="E286" s="82">
        <f>E290</f>
        <v>0</v>
      </c>
      <c r="F286" s="82">
        <f>F290</f>
        <v>0</v>
      </c>
      <c r="G286" s="82">
        <f t="shared" si="12"/>
        <v>0</v>
      </c>
    </row>
    <row r="287" spans="1:7" s="144" customFormat="1" ht="12.75" hidden="1">
      <c r="A287" s="111" t="s">
        <v>172</v>
      </c>
      <c r="B287" s="91" t="s">
        <v>103</v>
      </c>
      <c r="C287" s="90" t="s">
        <v>189</v>
      </c>
      <c r="D287" s="90"/>
      <c r="E287" s="82">
        <f>E290</f>
        <v>0</v>
      </c>
      <c r="F287" s="82">
        <f>F290</f>
        <v>0</v>
      </c>
      <c r="G287" s="82">
        <f t="shared" si="12"/>
        <v>0</v>
      </c>
    </row>
    <row r="288" spans="1:7" s="144" customFormat="1" ht="12.75" hidden="1">
      <c r="A288" s="111" t="s">
        <v>114</v>
      </c>
      <c r="B288" s="91" t="s">
        <v>103</v>
      </c>
      <c r="C288" s="90" t="s">
        <v>190</v>
      </c>
      <c r="D288" s="90"/>
      <c r="E288" s="82">
        <f>E290</f>
        <v>0</v>
      </c>
      <c r="F288" s="82">
        <f>F290</f>
        <v>0</v>
      </c>
      <c r="G288" s="82">
        <f t="shared" si="12"/>
        <v>0</v>
      </c>
    </row>
    <row r="289" spans="1:7" s="144" customFormat="1" ht="12" customHeight="1" hidden="1">
      <c r="A289" s="111" t="s">
        <v>167</v>
      </c>
      <c r="B289" s="91" t="s">
        <v>103</v>
      </c>
      <c r="C289" s="90" t="s">
        <v>191</v>
      </c>
      <c r="D289" s="90"/>
      <c r="E289" s="82">
        <f>E290</f>
        <v>0</v>
      </c>
      <c r="F289" s="82">
        <f>F290</f>
        <v>0</v>
      </c>
      <c r="G289" s="82">
        <f t="shared" si="12"/>
        <v>0</v>
      </c>
    </row>
    <row r="290" spans="1:7" s="144" customFormat="1" ht="21.75" customHeight="1" hidden="1">
      <c r="A290" s="111" t="s">
        <v>173</v>
      </c>
      <c r="B290" s="91" t="s">
        <v>103</v>
      </c>
      <c r="C290" s="90" t="s">
        <v>192</v>
      </c>
      <c r="D290" s="90"/>
      <c r="E290" s="82">
        <v>0</v>
      </c>
      <c r="F290" s="82">
        <v>0</v>
      </c>
      <c r="G290" s="82">
        <f t="shared" si="12"/>
        <v>0</v>
      </c>
    </row>
    <row r="291" spans="1:7" s="144" customFormat="1" ht="13.5" customHeight="1">
      <c r="A291" s="111" t="s">
        <v>187</v>
      </c>
      <c r="B291" s="91" t="s">
        <v>103</v>
      </c>
      <c r="C291" s="90" t="s">
        <v>188</v>
      </c>
      <c r="D291" s="90"/>
      <c r="E291" s="82">
        <f>E295</f>
        <v>0</v>
      </c>
      <c r="F291" s="82">
        <f>F295</f>
        <v>0</v>
      </c>
      <c r="G291" s="82">
        <f t="shared" si="12"/>
        <v>0</v>
      </c>
    </row>
    <row r="292" spans="1:7" s="144" customFormat="1" ht="14.25" customHeight="1">
      <c r="A292" s="111" t="s">
        <v>172</v>
      </c>
      <c r="B292" s="91" t="s">
        <v>103</v>
      </c>
      <c r="C292" s="90" t="s">
        <v>492</v>
      </c>
      <c r="D292" s="90"/>
      <c r="E292" s="82">
        <f>E295</f>
        <v>0</v>
      </c>
      <c r="F292" s="82">
        <f>F295</f>
        <v>0</v>
      </c>
      <c r="G292" s="82">
        <f t="shared" si="12"/>
        <v>0</v>
      </c>
    </row>
    <row r="293" spans="1:7" s="144" customFormat="1" ht="13.5" customHeight="1">
      <c r="A293" s="111" t="s">
        <v>114</v>
      </c>
      <c r="B293" s="91" t="s">
        <v>103</v>
      </c>
      <c r="C293" s="90" t="s">
        <v>491</v>
      </c>
      <c r="D293" s="90"/>
      <c r="E293" s="82">
        <f>E295</f>
        <v>0</v>
      </c>
      <c r="F293" s="82">
        <f>F295</f>
        <v>0</v>
      </c>
      <c r="G293" s="82">
        <f t="shared" si="12"/>
        <v>0</v>
      </c>
    </row>
    <row r="294" spans="1:7" s="144" customFormat="1" ht="0.75" customHeight="1" hidden="1">
      <c r="A294" s="111" t="s">
        <v>167</v>
      </c>
      <c r="B294" s="91" t="s">
        <v>103</v>
      </c>
      <c r="C294" s="90" t="s">
        <v>490</v>
      </c>
      <c r="D294" s="90"/>
      <c r="E294" s="82">
        <f>E295</f>
        <v>0</v>
      </c>
      <c r="F294" s="82">
        <f>F295</f>
        <v>0</v>
      </c>
      <c r="G294" s="82">
        <f t="shared" si="12"/>
        <v>0</v>
      </c>
    </row>
    <row r="295" spans="1:7" s="144" customFormat="1" ht="12.75" customHeight="1">
      <c r="A295" s="111" t="s">
        <v>131</v>
      </c>
      <c r="B295" s="91" t="s">
        <v>103</v>
      </c>
      <c r="C295" s="90" t="s">
        <v>489</v>
      </c>
      <c r="D295" s="90"/>
      <c r="E295" s="82">
        <v>0</v>
      </c>
      <c r="F295" s="82">
        <v>0</v>
      </c>
      <c r="G295" s="82">
        <f t="shared" si="12"/>
        <v>0</v>
      </c>
    </row>
    <row r="296" spans="1:7" s="144" customFormat="1" ht="12.75">
      <c r="A296" s="112" t="s">
        <v>261</v>
      </c>
      <c r="B296" s="96" t="s">
        <v>103</v>
      </c>
      <c r="C296" s="97" t="s">
        <v>408</v>
      </c>
      <c r="D296" s="97"/>
      <c r="E296" s="98">
        <f>E297</f>
        <v>3555498.5400000005</v>
      </c>
      <c r="F296" s="98">
        <f>F297</f>
        <v>3555498.5400000005</v>
      </c>
      <c r="G296" s="98">
        <f t="shared" si="12"/>
        <v>0</v>
      </c>
    </row>
    <row r="297" spans="1:7" s="144" customFormat="1" ht="12.75">
      <c r="A297" s="112" t="s">
        <v>526</v>
      </c>
      <c r="B297" s="96" t="s">
        <v>103</v>
      </c>
      <c r="C297" s="97" t="s">
        <v>527</v>
      </c>
      <c r="D297" s="97"/>
      <c r="E297" s="98">
        <f>E298+E302+E401+E384+E418</f>
        <v>3555498.5400000005</v>
      </c>
      <c r="F297" s="98">
        <f>F298+F302+F401+F384+F418</f>
        <v>3555498.5400000005</v>
      </c>
      <c r="G297" s="98">
        <f t="shared" si="12"/>
        <v>0</v>
      </c>
    </row>
    <row r="298" spans="1:7" s="144" customFormat="1" ht="12.75">
      <c r="A298" s="112" t="s">
        <v>623</v>
      </c>
      <c r="B298" s="96" t="s">
        <v>103</v>
      </c>
      <c r="C298" s="97" t="s">
        <v>624</v>
      </c>
      <c r="D298" s="97"/>
      <c r="E298" s="98">
        <f>E299</f>
        <v>33125</v>
      </c>
      <c r="F298" s="98">
        <f>F299</f>
        <v>33125</v>
      </c>
      <c r="G298" s="98">
        <f t="shared" si="12"/>
        <v>0</v>
      </c>
    </row>
    <row r="299" spans="1:12" s="144" customFormat="1" ht="13.5" customHeight="1">
      <c r="A299" s="111" t="s">
        <v>193</v>
      </c>
      <c r="B299" s="91" t="s">
        <v>103</v>
      </c>
      <c r="C299" s="97" t="s">
        <v>625</v>
      </c>
      <c r="D299" s="90"/>
      <c r="E299" s="82">
        <f>E300+E301</f>
        <v>33125</v>
      </c>
      <c r="F299" s="82">
        <f>F300+F301</f>
        <v>33125</v>
      </c>
      <c r="G299" s="82">
        <f>G300</f>
        <v>0</v>
      </c>
      <c r="L299" s="145"/>
    </row>
    <row r="300" spans="1:7" s="144" customFormat="1" ht="12.75">
      <c r="A300" s="111" t="s">
        <v>607</v>
      </c>
      <c r="B300" s="91" t="s">
        <v>103</v>
      </c>
      <c r="C300" s="97" t="s">
        <v>626</v>
      </c>
      <c r="D300" s="90" t="s">
        <v>605</v>
      </c>
      <c r="E300" s="82">
        <v>23850</v>
      </c>
      <c r="F300" s="82">
        <v>23850</v>
      </c>
      <c r="G300" s="82">
        <f>E300-F300</f>
        <v>0</v>
      </c>
    </row>
    <row r="301" spans="1:7" s="144" customFormat="1" ht="12.75">
      <c r="A301" s="111" t="s">
        <v>607</v>
      </c>
      <c r="B301" s="91" t="s">
        <v>103</v>
      </c>
      <c r="C301" s="97" t="s">
        <v>626</v>
      </c>
      <c r="D301" s="90" t="s">
        <v>606</v>
      </c>
      <c r="E301" s="82">
        <v>9275</v>
      </c>
      <c r="F301" s="82">
        <v>9275</v>
      </c>
      <c r="G301" s="82">
        <f>E301-F301</f>
        <v>0</v>
      </c>
    </row>
    <row r="302" spans="1:7" s="144" customFormat="1" ht="22.5">
      <c r="A302" s="112" t="s">
        <v>373</v>
      </c>
      <c r="B302" s="96" t="s">
        <v>103</v>
      </c>
      <c r="C302" s="97" t="s">
        <v>379</v>
      </c>
      <c r="D302" s="97"/>
      <c r="E302" s="98">
        <f>E303+E319+E336</f>
        <v>170005.52</v>
      </c>
      <c r="F302" s="98">
        <f>F303+F319+F336</f>
        <v>170005.52</v>
      </c>
      <c r="G302" s="98">
        <f>G303</f>
        <v>0</v>
      </c>
    </row>
    <row r="303" spans="1:7" s="144" customFormat="1" ht="12" customHeight="1">
      <c r="A303" s="111" t="s">
        <v>193</v>
      </c>
      <c r="B303" s="91" t="s">
        <v>103</v>
      </c>
      <c r="C303" s="90" t="s">
        <v>504</v>
      </c>
      <c r="D303" s="90"/>
      <c r="E303" s="82">
        <f>E306+E307+E308+E310+E311+E312+E313+E314+E315+E317+E318</f>
        <v>170005.52</v>
      </c>
      <c r="F303" s="82">
        <f>F306+F307+F308+F310+F311+F312+F313+F314+F315+F317+F318</f>
        <v>170005.52</v>
      </c>
      <c r="G303" s="82">
        <f aca="true" t="shared" si="13" ref="G303:G308">E303-F303</f>
        <v>0</v>
      </c>
    </row>
    <row r="304" spans="1:7" s="144" customFormat="1" ht="12.75">
      <c r="A304" s="111" t="s">
        <v>114</v>
      </c>
      <c r="B304" s="91" t="s">
        <v>103</v>
      </c>
      <c r="C304" s="90" t="s">
        <v>505</v>
      </c>
      <c r="D304" s="90"/>
      <c r="E304" s="82">
        <f>E303</f>
        <v>170005.52</v>
      </c>
      <c r="F304" s="82">
        <f>F303</f>
        <v>170005.52</v>
      </c>
      <c r="G304" s="82">
        <f t="shared" si="13"/>
        <v>0</v>
      </c>
    </row>
    <row r="305" spans="1:10" s="144" customFormat="1" ht="22.5">
      <c r="A305" s="111" t="s">
        <v>116</v>
      </c>
      <c r="B305" s="91" t="s">
        <v>103</v>
      </c>
      <c r="C305" s="90" t="s">
        <v>505</v>
      </c>
      <c r="D305" s="90" t="s">
        <v>628</v>
      </c>
      <c r="E305" s="82">
        <f>E308+E307+E306</f>
        <v>63627.96</v>
      </c>
      <c r="F305" s="82">
        <f>F306+F307+F308</f>
        <v>63627.96</v>
      </c>
      <c r="G305" s="82">
        <f t="shared" si="13"/>
        <v>0</v>
      </c>
      <c r="J305" s="145"/>
    </row>
    <row r="306" spans="1:11" s="144" customFormat="1" ht="12.75">
      <c r="A306" s="111" t="s">
        <v>125</v>
      </c>
      <c r="B306" s="91" t="s">
        <v>103</v>
      </c>
      <c r="C306" s="90" t="s">
        <v>505</v>
      </c>
      <c r="D306" s="90" t="s">
        <v>627</v>
      </c>
      <c r="E306" s="82">
        <v>63627.96</v>
      </c>
      <c r="F306" s="102">
        <v>63627.96</v>
      </c>
      <c r="G306" s="82">
        <f t="shared" si="13"/>
        <v>0</v>
      </c>
      <c r="J306" s="145"/>
      <c r="K306" s="145"/>
    </row>
    <row r="307" spans="1:7" s="144" customFormat="1" ht="12.75" hidden="1">
      <c r="A307" s="111" t="s">
        <v>118</v>
      </c>
      <c r="B307" s="91" t="s">
        <v>103</v>
      </c>
      <c r="C307" s="90" t="s">
        <v>505</v>
      </c>
      <c r="D307" s="90" t="s">
        <v>605</v>
      </c>
      <c r="E307" s="82">
        <v>0</v>
      </c>
      <c r="F307" s="82">
        <v>0</v>
      </c>
      <c r="G307" s="82">
        <f t="shared" si="13"/>
        <v>0</v>
      </c>
    </row>
    <row r="308" spans="1:11" s="144" customFormat="1" ht="15" customHeight="1" hidden="1">
      <c r="A308" s="111" t="s">
        <v>126</v>
      </c>
      <c r="B308" s="91" t="s">
        <v>103</v>
      </c>
      <c r="C308" s="90" t="s">
        <v>505</v>
      </c>
      <c r="D308" s="90" t="s">
        <v>629</v>
      </c>
      <c r="E308" s="82">
        <v>0</v>
      </c>
      <c r="F308" s="82">
        <v>0</v>
      </c>
      <c r="G308" s="82">
        <f t="shared" si="13"/>
        <v>0</v>
      </c>
      <c r="J308" s="145"/>
      <c r="K308" s="145"/>
    </row>
    <row r="309" spans="1:10" s="144" customFormat="1" ht="12.75">
      <c r="A309" s="111" t="s">
        <v>127</v>
      </c>
      <c r="B309" s="91" t="s">
        <v>103</v>
      </c>
      <c r="C309" s="90" t="s">
        <v>505</v>
      </c>
      <c r="D309" s="90" t="s">
        <v>630</v>
      </c>
      <c r="E309" s="82">
        <f>E310+E311+E312+E313+E314</f>
        <v>27802.56</v>
      </c>
      <c r="F309" s="82">
        <f>F310+F311+F312+F313+F314</f>
        <v>27802.56</v>
      </c>
      <c r="G309" s="82">
        <f>G310+G311+G312+G313+G314</f>
        <v>0</v>
      </c>
      <c r="J309" s="145"/>
    </row>
    <row r="310" spans="1:10" s="144" customFormat="1" ht="12.75">
      <c r="A310" s="111" t="s">
        <v>128</v>
      </c>
      <c r="B310" s="91" t="s">
        <v>103</v>
      </c>
      <c r="C310" s="90" t="s">
        <v>505</v>
      </c>
      <c r="D310" s="90" t="s">
        <v>553</v>
      </c>
      <c r="E310" s="82">
        <v>302.63</v>
      </c>
      <c r="F310" s="82">
        <v>302.63</v>
      </c>
      <c r="G310" s="82">
        <f aca="true" t="shared" si="14" ref="G310:G325">E310-F310</f>
        <v>0</v>
      </c>
      <c r="J310" s="145"/>
    </row>
    <row r="311" spans="1:11" s="144" customFormat="1" ht="12.75" hidden="1">
      <c r="A311" s="111" t="s">
        <v>129</v>
      </c>
      <c r="B311" s="91" t="s">
        <v>103</v>
      </c>
      <c r="C311" s="90" t="s">
        <v>505</v>
      </c>
      <c r="D311" s="90" t="s">
        <v>631</v>
      </c>
      <c r="E311" s="82">
        <v>0</v>
      </c>
      <c r="F311" s="82">
        <v>0</v>
      </c>
      <c r="G311" s="82">
        <f t="shared" si="14"/>
        <v>0</v>
      </c>
      <c r="J311" s="145"/>
      <c r="K311" s="145"/>
    </row>
    <row r="312" spans="1:10" s="144" customFormat="1" ht="12" customHeight="1">
      <c r="A312" s="111" t="s">
        <v>130</v>
      </c>
      <c r="B312" s="91" t="s">
        <v>103</v>
      </c>
      <c r="C312" s="90" t="s">
        <v>505</v>
      </c>
      <c r="D312" s="90" t="s">
        <v>632</v>
      </c>
      <c r="E312" s="82">
        <v>27499.93</v>
      </c>
      <c r="F312" s="82">
        <v>27499.93</v>
      </c>
      <c r="G312" s="82">
        <f t="shared" si="14"/>
        <v>0</v>
      </c>
      <c r="J312" s="145"/>
    </row>
    <row r="313" spans="1:10" s="144" customFormat="1" ht="14.25" customHeight="1" hidden="1">
      <c r="A313" s="111" t="s">
        <v>131</v>
      </c>
      <c r="B313" s="91" t="s">
        <v>103</v>
      </c>
      <c r="C313" s="90" t="s">
        <v>505</v>
      </c>
      <c r="D313" s="90" t="s">
        <v>554</v>
      </c>
      <c r="E313" s="82">
        <v>0</v>
      </c>
      <c r="F313" s="82">
        <v>0</v>
      </c>
      <c r="G313" s="82">
        <f t="shared" si="14"/>
        <v>0</v>
      </c>
      <c r="J313" s="145"/>
    </row>
    <row r="314" spans="1:10" s="144" customFormat="1" ht="12.75" hidden="1">
      <c r="A314" s="111" t="s">
        <v>132</v>
      </c>
      <c r="B314" s="91" t="s">
        <v>103</v>
      </c>
      <c r="C314" s="90" t="s">
        <v>505</v>
      </c>
      <c r="D314" s="90" t="s">
        <v>633</v>
      </c>
      <c r="E314" s="82">
        <v>0</v>
      </c>
      <c r="F314" s="82">
        <v>0</v>
      </c>
      <c r="G314" s="82">
        <f t="shared" si="14"/>
        <v>0</v>
      </c>
      <c r="J314" s="145"/>
    </row>
    <row r="315" spans="1:11" s="144" customFormat="1" ht="12" customHeight="1">
      <c r="A315" s="111" t="s">
        <v>133</v>
      </c>
      <c r="B315" s="91" t="s">
        <v>103</v>
      </c>
      <c r="C315" s="90" t="s">
        <v>505</v>
      </c>
      <c r="D315" s="90" t="s">
        <v>555</v>
      </c>
      <c r="E315" s="82">
        <v>78575</v>
      </c>
      <c r="F315" s="82">
        <v>78575</v>
      </c>
      <c r="G315" s="82">
        <f t="shared" si="14"/>
        <v>0</v>
      </c>
      <c r="J315" s="145"/>
      <c r="K315" s="145"/>
    </row>
    <row r="316" spans="1:7" s="144" customFormat="1" ht="0.75" customHeight="1" hidden="1">
      <c r="A316" s="111" t="s">
        <v>134</v>
      </c>
      <c r="B316" s="91" t="s">
        <v>103</v>
      </c>
      <c r="C316" s="90" t="s">
        <v>505</v>
      </c>
      <c r="D316" s="90" t="s">
        <v>634</v>
      </c>
      <c r="E316" s="82">
        <f>E317+E318</f>
        <v>0</v>
      </c>
      <c r="F316" s="82">
        <f>F317+F318</f>
        <v>0</v>
      </c>
      <c r="G316" s="82">
        <f t="shared" si="14"/>
        <v>0</v>
      </c>
    </row>
    <row r="317" spans="1:10" s="144" customFormat="1" ht="12" customHeight="1" hidden="1">
      <c r="A317" s="111" t="s">
        <v>135</v>
      </c>
      <c r="B317" s="91" t="s">
        <v>103</v>
      </c>
      <c r="C317" s="90" t="s">
        <v>505</v>
      </c>
      <c r="D317" s="90" t="s">
        <v>557</v>
      </c>
      <c r="E317" s="82">
        <v>0</v>
      </c>
      <c r="F317" s="82">
        <v>0</v>
      </c>
      <c r="G317" s="82">
        <f t="shared" si="14"/>
        <v>0</v>
      </c>
      <c r="J317" s="145"/>
    </row>
    <row r="318" spans="1:10" s="144" customFormat="1" ht="15" customHeight="1" hidden="1">
      <c r="A318" s="111" t="s">
        <v>136</v>
      </c>
      <c r="B318" s="91" t="s">
        <v>103</v>
      </c>
      <c r="C318" s="90" t="s">
        <v>505</v>
      </c>
      <c r="D318" s="90" t="s">
        <v>556</v>
      </c>
      <c r="E318" s="82">
        <v>0</v>
      </c>
      <c r="F318" s="82">
        <v>0</v>
      </c>
      <c r="G318" s="82">
        <f t="shared" si="14"/>
        <v>0</v>
      </c>
      <c r="J318" s="147"/>
    </row>
    <row r="319" spans="1:7" s="144" customFormat="1" ht="13.5" customHeight="1" hidden="1">
      <c r="A319" s="112" t="s">
        <v>374</v>
      </c>
      <c r="B319" s="96" t="s">
        <v>103</v>
      </c>
      <c r="C319" s="97" t="s">
        <v>525</v>
      </c>
      <c r="D319" s="97"/>
      <c r="E319" s="98">
        <f>E320</f>
        <v>0</v>
      </c>
      <c r="F319" s="98">
        <f>F320</f>
        <v>0</v>
      </c>
      <c r="G319" s="82">
        <f t="shared" si="14"/>
        <v>0</v>
      </c>
    </row>
    <row r="320" spans="1:7" s="144" customFormat="1" ht="13.5" customHeight="1" hidden="1">
      <c r="A320" s="111" t="s">
        <v>193</v>
      </c>
      <c r="B320" s="91" t="s">
        <v>103</v>
      </c>
      <c r="C320" s="90" t="s">
        <v>506</v>
      </c>
      <c r="D320" s="90"/>
      <c r="E320" s="98">
        <f>E323+E324+E325+E327+E328+E330+E331+E332+E334+E335</f>
        <v>0</v>
      </c>
      <c r="F320" s="98">
        <f>F323+F324+F325+F327+F328+F330+F331+F332+F334+F335</f>
        <v>0</v>
      </c>
      <c r="G320" s="82">
        <f t="shared" si="14"/>
        <v>0</v>
      </c>
    </row>
    <row r="321" spans="1:7" s="144" customFormat="1" ht="12.75" hidden="1">
      <c r="A321" s="111" t="s">
        <v>114</v>
      </c>
      <c r="B321" s="91" t="s">
        <v>103</v>
      </c>
      <c r="C321" s="90" t="s">
        <v>507</v>
      </c>
      <c r="D321" s="90"/>
      <c r="E321" s="82">
        <f>E320</f>
        <v>0</v>
      </c>
      <c r="F321" s="82">
        <f>F320</f>
        <v>0</v>
      </c>
      <c r="G321" s="82">
        <f t="shared" si="14"/>
        <v>0</v>
      </c>
    </row>
    <row r="322" spans="1:7" s="144" customFormat="1" ht="22.5" hidden="1">
      <c r="A322" s="111" t="s">
        <v>116</v>
      </c>
      <c r="B322" s="91" t="s">
        <v>103</v>
      </c>
      <c r="C322" s="90" t="s">
        <v>507</v>
      </c>
      <c r="D322" s="90" t="s">
        <v>499</v>
      </c>
      <c r="E322" s="82">
        <f>E325+E324+E323</f>
        <v>0</v>
      </c>
      <c r="F322" s="82">
        <f>F323+F324+F325</f>
        <v>0</v>
      </c>
      <c r="G322" s="82">
        <f t="shared" si="14"/>
        <v>0</v>
      </c>
    </row>
    <row r="323" spans="1:7" s="144" customFormat="1" ht="12.75" hidden="1">
      <c r="A323" s="111" t="s">
        <v>125</v>
      </c>
      <c r="B323" s="91" t="s">
        <v>103</v>
      </c>
      <c r="C323" s="90" t="s">
        <v>507</v>
      </c>
      <c r="D323" s="90" t="s">
        <v>495</v>
      </c>
      <c r="E323" s="82">
        <v>0</v>
      </c>
      <c r="F323" s="102">
        <v>0</v>
      </c>
      <c r="G323" s="82">
        <f t="shared" si="14"/>
        <v>0</v>
      </c>
    </row>
    <row r="324" spans="1:7" s="144" customFormat="1" ht="12.75" hidden="1">
      <c r="A324" s="111" t="s">
        <v>118</v>
      </c>
      <c r="B324" s="91" t="s">
        <v>103</v>
      </c>
      <c r="C324" s="90" t="s">
        <v>507</v>
      </c>
      <c r="D324" s="90" t="s">
        <v>496</v>
      </c>
      <c r="E324" s="82">
        <v>0</v>
      </c>
      <c r="F324" s="82">
        <v>0</v>
      </c>
      <c r="G324" s="82">
        <f t="shared" si="14"/>
        <v>0</v>
      </c>
    </row>
    <row r="325" spans="1:7" s="144" customFormat="1" ht="15" customHeight="1" hidden="1">
      <c r="A325" s="111" t="s">
        <v>126</v>
      </c>
      <c r="B325" s="91" t="s">
        <v>103</v>
      </c>
      <c r="C325" s="90" t="s">
        <v>507</v>
      </c>
      <c r="D325" s="90" t="s">
        <v>497</v>
      </c>
      <c r="E325" s="82">
        <v>0</v>
      </c>
      <c r="F325" s="82">
        <v>0</v>
      </c>
      <c r="G325" s="82">
        <f t="shared" si="14"/>
        <v>0</v>
      </c>
    </row>
    <row r="326" spans="1:7" s="144" customFormat="1" ht="12.75" hidden="1">
      <c r="A326" s="111" t="s">
        <v>127</v>
      </c>
      <c r="B326" s="91" t="s">
        <v>103</v>
      </c>
      <c r="C326" s="90" t="s">
        <v>507</v>
      </c>
      <c r="D326" s="90" t="s">
        <v>498</v>
      </c>
      <c r="E326" s="82">
        <f>E327+E328+E330+E331</f>
        <v>0</v>
      </c>
      <c r="F326" s="82">
        <f>F327+F328+F329+F330+F331</f>
        <v>0</v>
      </c>
      <c r="G326" s="82">
        <f>G327+G328+G329+G330+G331</f>
        <v>0</v>
      </c>
    </row>
    <row r="327" spans="1:7" s="144" customFormat="1" ht="12.75" hidden="1">
      <c r="A327" s="111" t="s">
        <v>128</v>
      </c>
      <c r="B327" s="91" t="s">
        <v>103</v>
      </c>
      <c r="C327" s="90" t="s">
        <v>507</v>
      </c>
      <c r="D327" s="90" t="s">
        <v>553</v>
      </c>
      <c r="E327" s="82">
        <v>0</v>
      </c>
      <c r="F327" s="82">
        <v>0</v>
      </c>
      <c r="G327" s="82">
        <f aca="true" t="shared" si="15" ref="G327:G342">E327-F327</f>
        <v>0</v>
      </c>
    </row>
    <row r="328" spans="1:7" s="144" customFormat="1" ht="12.75" hidden="1">
      <c r="A328" s="111" t="s">
        <v>129</v>
      </c>
      <c r="B328" s="91" t="s">
        <v>103</v>
      </c>
      <c r="C328" s="90" t="s">
        <v>507</v>
      </c>
      <c r="D328" s="90" t="s">
        <v>500</v>
      </c>
      <c r="E328" s="82">
        <v>0</v>
      </c>
      <c r="F328" s="82">
        <v>0</v>
      </c>
      <c r="G328" s="82">
        <f t="shared" si="15"/>
        <v>0</v>
      </c>
    </row>
    <row r="329" spans="1:7" s="144" customFormat="1" ht="12.75" hidden="1">
      <c r="A329" s="111" t="s">
        <v>130</v>
      </c>
      <c r="B329" s="91" t="s">
        <v>103</v>
      </c>
      <c r="C329" s="90" t="s">
        <v>372</v>
      </c>
      <c r="D329" s="90"/>
      <c r="E329" s="82">
        <v>0</v>
      </c>
      <c r="F329" s="82">
        <v>0</v>
      </c>
      <c r="G329" s="82">
        <f t="shared" si="15"/>
        <v>0</v>
      </c>
    </row>
    <row r="330" spans="1:7" s="144" customFormat="1" ht="15" customHeight="1" hidden="1">
      <c r="A330" s="111" t="s">
        <v>131</v>
      </c>
      <c r="B330" s="91" t="s">
        <v>103</v>
      </c>
      <c r="C330" s="90" t="s">
        <v>507</v>
      </c>
      <c r="D330" s="90" t="s">
        <v>554</v>
      </c>
      <c r="E330" s="82">
        <v>0</v>
      </c>
      <c r="F330" s="82">
        <v>0</v>
      </c>
      <c r="G330" s="82">
        <f t="shared" si="15"/>
        <v>0</v>
      </c>
    </row>
    <row r="331" spans="1:7" s="144" customFormat="1" ht="12.75" hidden="1">
      <c r="A331" s="111" t="s">
        <v>132</v>
      </c>
      <c r="B331" s="91" t="s">
        <v>103</v>
      </c>
      <c r="C331" s="90" t="s">
        <v>507</v>
      </c>
      <c r="D331" s="90" t="s">
        <v>502</v>
      </c>
      <c r="E331" s="82">
        <v>0</v>
      </c>
      <c r="F331" s="82">
        <v>0</v>
      </c>
      <c r="G331" s="82">
        <f t="shared" si="15"/>
        <v>0</v>
      </c>
    </row>
    <row r="332" spans="1:7" s="144" customFormat="1" ht="12.75" hidden="1">
      <c r="A332" s="111" t="s">
        <v>133</v>
      </c>
      <c r="B332" s="91" t="s">
        <v>103</v>
      </c>
      <c r="C332" s="90" t="s">
        <v>507</v>
      </c>
      <c r="D332" s="90" t="s">
        <v>555</v>
      </c>
      <c r="E332" s="82">
        <v>0</v>
      </c>
      <c r="F332" s="82">
        <v>0</v>
      </c>
      <c r="G332" s="82">
        <f t="shared" si="15"/>
        <v>0</v>
      </c>
    </row>
    <row r="333" spans="1:7" s="144" customFormat="1" ht="12.75" hidden="1">
      <c r="A333" s="111" t="s">
        <v>134</v>
      </c>
      <c r="B333" s="91" t="s">
        <v>103</v>
      </c>
      <c r="C333" s="90" t="s">
        <v>507</v>
      </c>
      <c r="D333" s="90" t="s">
        <v>503</v>
      </c>
      <c r="E333" s="82">
        <f>E334+E335</f>
        <v>0</v>
      </c>
      <c r="F333" s="82">
        <f>F334+F335</f>
        <v>0</v>
      </c>
      <c r="G333" s="82">
        <f t="shared" si="15"/>
        <v>0</v>
      </c>
    </row>
    <row r="334" spans="1:7" s="144" customFormat="1" ht="12" customHeight="1" hidden="1">
      <c r="A334" s="111" t="s">
        <v>135</v>
      </c>
      <c r="B334" s="91" t="s">
        <v>103</v>
      </c>
      <c r="C334" s="90" t="s">
        <v>507</v>
      </c>
      <c r="D334" s="90" t="s">
        <v>557</v>
      </c>
      <c r="E334" s="82">
        <v>0</v>
      </c>
      <c r="F334" s="82">
        <v>0</v>
      </c>
      <c r="G334" s="82">
        <f t="shared" si="15"/>
        <v>0</v>
      </c>
    </row>
    <row r="335" spans="1:7" s="144" customFormat="1" ht="13.5" customHeight="1" hidden="1">
      <c r="A335" s="111" t="s">
        <v>136</v>
      </c>
      <c r="B335" s="91" t="s">
        <v>103</v>
      </c>
      <c r="C335" s="90" t="s">
        <v>507</v>
      </c>
      <c r="D335" s="90" t="s">
        <v>556</v>
      </c>
      <c r="E335" s="82">
        <v>0</v>
      </c>
      <c r="F335" s="82">
        <v>0</v>
      </c>
      <c r="G335" s="82">
        <f t="shared" si="15"/>
        <v>0</v>
      </c>
    </row>
    <row r="336" spans="1:7" s="144" customFormat="1" ht="25.5" customHeight="1" hidden="1">
      <c r="A336" s="131" t="s">
        <v>596</v>
      </c>
      <c r="B336" s="96" t="s">
        <v>103</v>
      </c>
      <c r="C336" s="97" t="s">
        <v>597</v>
      </c>
      <c r="D336" s="97"/>
      <c r="E336" s="98">
        <f>E337</f>
        <v>0</v>
      </c>
      <c r="F336" s="98">
        <f>F337</f>
        <v>0</v>
      </c>
      <c r="G336" s="82">
        <f t="shared" si="15"/>
        <v>0</v>
      </c>
    </row>
    <row r="337" spans="1:7" s="144" customFormat="1" ht="13.5" customHeight="1" hidden="1">
      <c r="A337" s="111" t="s">
        <v>193</v>
      </c>
      <c r="B337" s="91" t="s">
        <v>103</v>
      </c>
      <c r="C337" s="90" t="s">
        <v>598</v>
      </c>
      <c r="D337" s="90"/>
      <c r="E337" s="98">
        <f>E340+E341+E342+E344+E345+E347+E348+E349+E351+E352+E346</f>
        <v>0</v>
      </c>
      <c r="F337" s="98">
        <f>F340+F341+F342+F344+F345+F347+F348+F349+F351+F352+F346</f>
        <v>0</v>
      </c>
      <c r="G337" s="82">
        <f t="shared" si="15"/>
        <v>0</v>
      </c>
    </row>
    <row r="338" spans="1:7" s="144" customFormat="1" ht="13.5" customHeight="1" hidden="1">
      <c r="A338" s="111" t="s">
        <v>114</v>
      </c>
      <c r="B338" s="91" t="s">
        <v>103</v>
      </c>
      <c r="C338" s="90" t="s">
        <v>599</v>
      </c>
      <c r="D338" s="90"/>
      <c r="E338" s="82">
        <f>E337</f>
        <v>0</v>
      </c>
      <c r="F338" s="82">
        <f>F337</f>
        <v>0</v>
      </c>
      <c r="G338" s="82">
        <f t="shared" si="15"/>
        <v>0</v>
      </c>
    </row>
    <row r="339" spans="1:7" s="144" customFormat="1" ht="22.5" customHeight="1" hidden="1">
      <c r="A339" s="111" t="s">
        <v>116</v>
      </c>
      <c r="B339" s="91" t="s">
        <v>103</v>
      </c>
      <c r="C339" s="90" t="s">
        <v>599</v>
      </c>
      <c r="D339" s="90" t="s">
        <v>499</v>
      </c>
      <c r="E339" s="82">
        <f>E342+E341+E340</f>
        <v>0</v>
      </c>
      <c r="F339" s="82">
        <f>F340+F341+F342</f>
        <v>0</v>
      </c>
      <c r="G339" s="82">
        <f t="shared" si="15"/>
        <v>0</v>
      </c>
    </row>
    <row r="340" spans="1:7" s="144" customFormat="1" ht="13.5" customHeight="1" hidden="1">
      <c r="A340" s="111" t="s">
        <v>125</v>
      </c>
      <c r="B340" s="91" t="s">
        <v>103</v>
      </c>
      <c r="C340" s="90" t="s">
        <v>599</v>
      </c>
      <c r="D340" s="90" t="s">
        <v>495</v>
      </c>
      <c r="E340" s="82">
        <v>0</v>
      </c>
      <c r="F340" s="102">
        <v>0</v>
      </c>
      <c r="G340" s="82">
        <f t="shared" si="15"/>
        <v>0</v>
      </c>
    </row>
    <row r="341" spans="1:7" s="144" customFormat="1" ht="13.5" customHeight="1" hidden="1">
      <c r="A341" s="111" t="s">
        <v>118</v>
      </c>
      <c r="B341" s="91" t="s">
        <v>103</v>
      </c>
      <c r="C341" s="90" t="s">
        <v>599</v>
      </c>
      <c r="D341" s="90" t="s">
        <v>496</v>
      </c>
      <c r="E341" s="82">
        <v>0</v>
      </c>
      <c r="F341" s="82">
        <v>0</v>
      </c>
      <c r="G341" s="82">
        <f t="shared" si="15"/>
        <v>0</v>
      </c>
    </row>
    <row r="342" spans="1:7" s="144" customFormat="1" ht="13.5" customHeight="1" hidden="1">
      <c r="A342" s="111" t="s">
        <v>126</v>
      </c>
      <c r="B342" s="91" t="s">
        <v>103</v>
      </c>
      <c r="C342" s="90" t="s">
        <v>599</v>
      </c>
      <c r="D342" s="90" t="s">
        <v>497</v>
      </c>
      <c r="E342" s="82">
        <v>0</v>
      </c>
      <c r="F342" s="82">
        <v>0</v>
      </c>
      <c r="G342" s="82">
        <f t="shared" si="15"/>
        <v>0</v>
      </c>
    </row>
    <row r="343" spans="1:7" s="144" customFormat="1" ht="13.5" customHeight="1" hidden="1">
      <c r="A343" s="111" t="s">
        <v>127</v>
      </c>
      <c r="B343" s="91" t="s">
        <v>103</v>
      </c>
      <c r="C343" s="90" t="s">
        <v>599</v>
      </c>
      <c r="D343" s="90" t="s">
        <v>498</v>
      </c>
      <c r="E343" s="82">
        <f>E344+E345+E346+E347+E348</f>
        <v>0</v>
      </c>
      <c r="F343" s="82">
        <f>F344+F345+F346+F347+F348</f>
        <v>0</v>
      </c>
      <c r="G343" s="82">
        <f>G344+G345+G346+G347+G348</f>
        <v>0</v>
      </c>
    </row>
    <row r="344" spans="1:7" s="144" customFormat="1" ht="13.5" customHeight="1" hidden="1">
      <c r="A344" s="111" t="s">
        <v>128</v>
      </c>
      <c r="B344" s="91" t="s">
        <v>103</v>
      </c>
      <c r="C344" s="90" t="s">
        <v>599</v>
      </c>
      <c r="D344" s="90" t="s">
        <v>553</v>
      </c>
      <c r="E344" s="82">
        <v>0</v>
      </c>
      <c r="F344" s="82">
        <v>0</v>
      </c>
      <c r="G344" s="82">
        <f aca="true" t="shared" si="16" ref="G344:G353">E344-F344</f>
        <v>0</v>
      </c>
    </row>
    <row r="345" spans="1:7" s="144" customFormat="1" ht="13.5" customHeight="1" hidden="1">
      <c r="A345" s="111" t="s">
        <v>129</v>
      </c>
      <c r="B345" s="91" t="s">
        <v>103</v>
      </c>
      <c r="C345" s="90" t="s">
        <v>599</v>
      </c>
      <c r="D345" s="90" t="s">
        <v>500</v>
      </c>
      <c r="E345" s="82">
        <v>0</v>
      </c>
      <c r="F345" s="82">
        <v>0</v>
      </c>
      <c r="G345" s="82">
        <f t="shared" si="16"/>
        <v>0</v>
      </c>
    </row>
    <row r="346" spans="1:7" s="144" customFormat="1" ht="13.5" customHeight="1" hidden="1">
      <c r="A346" s="111" t="s">
        <v>130</v>
      </c>
      <c r="B346" s="91" t="s">
        <v>103</v>
      </c>
      <c r="C346" s="90" t="s">
        <v>602</v>
      </c>
      <c r="D346" s="90" t="s">
        <v>501</v>
      </c>
      <c r="E346" s="82">
        <v>0</v>
      </c>
      <c r="F346" s="82">
        <v>0</v>
      </c>
      <c r="G346" s="82">
        <f t="shared" si="16"/>
        <v>0</v>
      </c>
    </row>
    <row r="347" spans="1:7" s="144" customFormat="1" ht="13.5" customHeight="1" hidden="1">
      <c r="A347" s="111" t="s">
        <v>131</v>
      </c>
      <c r="B347" s="91" t="s">
        <v>103</v>
      </c>
      <c r="C347" s="90" t="s">
        <v>599</v>
      </c>
      <c r="D347" s="90" t="s">
        <v>554</v>
      </c>
      <c r="E347" s="82">
        <v>0</v>
      </c>
      <c r="F347" s="82">
        <v>0</v>
      </c>
      <c r="G347" s="82">
        <f t="shared" si="16"/>
        <v>0</v>
      </c>
    </row>
    <row r="348" spans="1:7" s="144" customFormat="1" ht="13.5" customHeight="1" hidden="1">
      <c r="A348" s="111" t="s">
        <v>132</v>
      </c>
      <c r="B348" s="91" t="s">
        <v>103</v>
      </c>
      <c r="C348" s="90" t="s">
        <v>599</v>
      </c>
      <c r="D348" s="90" t="s">
        <v>502</v>
      </c>
      <c r="E348" s="82">
        <v>0</v>
      </c>
      <c r="F348" s="82">
        <v>0</v>
      </c>
      <c r="G348" s="82">
        <f t="shared" si="16"/>
        <v>0</v>
      </c>
    </row>
    <row r="349" spans="1:7" s="144" customFormat="1" ht="13.5" customHeight="1" hidden="1">
      <c r="A349" s="111" t="s">
        <v>133</v>
      </c>
      <c r="B349" s="91" t="s">
        <v>103</v>
      </c>
      <c r="C349" s="90" t="s">
        <v>599</v>
      </c>
      <c r="D349" s="90" t="s">
        <v>555</v>
      </c>
      <c r="E349" s="82">
        <v>0</v>
      </c>
      <c r="F349" s="82">
        <v>0</v>
      </c>
      <c r="G349" s="82">
        <f t="shared" si="16"/>
        <v>0</v>
      </c>
    </row>
    <row r="350" spans="1:7" s="144" customFormat="1" ht="13.5" customHeight="1" hidden="1">
      <c r="A350" s="111" t="s">
        <v>134</v>
      </c>
      <c r="B350" s="91" t="s">
        <v>103</v>
      </c>
      <c r="C350" s="90" t="s">
        <v>599</v>
      </c>
      <c r="D350" s="90" t="s">
        <v>503</v>
      </c>
      <c r="E350" s="82">
        <f>E351+E352</f>
        <v>0</v>
      </c>
      <c r="F350" s="82">
        <f>F351+F352</f>
        <v>0</v>
      </c>
      <c r="G350" s="82">
        <f t="shared" si="16"/>
        <v>0</v>
      </c>
    </row>
    <row r="351" spans="1:7" s="144" customFormat="1" ht="13.5" customHeight="1" hidden="1">
      <c r="A351" s="111" t="s">
        <v>135</v>
      </c>
      <c r="B351" s="91" t="s">
        <v>103</v>
      </c>
      <c r="C351" s="90" t="s">
        <v>599</v>
      </c>
      <c r="D351" s="90" t="s">
        <v>557</v>
      </c>
      <c r="E351" s="82">
        <v>0</v>
      </c>
      <c r="F351" s="82">
        <v>0</v>
      </c>
      <c r="G351" s="82">
        <f t="shared" si="16"/>
        <v>0</v>
      </c>
    </row>
    <row r="352" spans="1:7" s="144" customFormat="1" ht="19.5" customHeight="1" hidden="1">
      <c r="A352" s="111" t="s">
        <v>136</v>
      </c>
      <c r="B352" s="91" t="s">
        <v>103</v>
      </c>
      <c r="C352" s="90" t="s">
        <v>599</v>
      </c>
      <c r="D352" s="90" t="s">
        <v>556</v>
      </c>
      <c r="E352" s="82">
        <v>0</v>
      </c>
      <c r="F352" s="82">
        <v>0</v>
      </c>
      <c r="G352" s="82">
        <f t="shared" si="16"/>
        <v>0</v>
      </c>
    </row>
    <row r="353" spans="1:7" s="144" customFormat="1" ht="24.75" customHeight="1" hidden="1">
      <c r="A353" s="131" t="s">
        <v>600</v>
      </c>
      <c r="B353" s="96" t="s">
        <v>103</v>
      </c>
      <c r="C353" s="97" t="s">
        <v>597</v>
      </c>
      <c r="D353" s="97"/>
      <c r="E353" s="98">
        <f>E354</f>
        <v>0</v>
      </c>
      <c r="F353" s="98">
        <f>F354</f>
        <v>0</v>
      </c>
      <c r="G353" s="82">
        <f t="shared" si="16"/>
        <v>0</v>
      </c>
    </row>
    <row r="354" spans="1:7" s="144" customFormat="1" ht="18" customHeight="1" hidden="1">
      <c r="A354" s="111" t="s">
        <v>193</v>
      </c>
      <c r="B354" s="91" t="s">
        <v>103</v>
      </c>
      <c r="C354" s="90" t="s">
        <v>508</v>
      </c>
      <c r="D354" s="90"/>
      <c r="E354" s="82">
        <f>E357+E358+E359+E361+E362+E364+E365+E366+E368+E369</f>
        <v>0</v>
      </c>
      <c r="F354" s="82">
        <f>F357+F358+F359+F361+F362+F364+F365+F366+F368+F369</f>
        <v>0</v>
      </c>
      <c r="G354" s="82">
        <f>G355+G367</f>
        <v>0</v>
      </c>
    </row>
    <row r="355" spans="1:7" s="144" customFormat="1" ht="11.25" customHeight="1" hidden="1">
      <c r="A355" s="111" t="s">
        <v>114</v>
      </c>
      <c r="B355" s="91" t="s">
        <v>103</v>
      </c>
      <c r="C355" s="90" t="s">
        <v>509</v>
      </c>
      <c r="D355" s="90"/>
      <c r="E355" s="82">
        <f>E354-E367</f>
        <v>0</v>
      </c>
      <c r="F355" s="82">
        <f>F354-F367</f>
        <v>0</v>
      </c>
      <c r="G355" s="82">
        <f>E355-F355</f>
        <v>0</v>
      </c>
    </row>
    <row r="356" spans="1:7" s="144" customFormat="1" ht="22.5" hidden="1">
      <c r="A356" s="111" t="s">
        <v>116</v>
      </c>
      <c r="B356" s="91" t="s">
        <v>103</v>
      </c>
      <c r="C356" s="90" t="s">
        <v>509</v>
      </c>
      <c r="D356" s="90" t="s">
        <v>499</v>
      </c>
      <c r="E356" s="82">
        <f>E359+E358+E357</f>
        <v>0</v>
      </c>
      <c r="F356" s="82">
        <f>F357+F358+F359</f>
        <v>0</v>
      </c>
      <c r="G356" s="82">
        <f>E356-F356</f>
        <v>0</v>
      </c>
    </row>
    <row r="357" spans="1:7" s="144" customFormat="1" ht="12.75" hidden="1">
      <c r="A357" s="111" t="s">
        <v>125</v>
      </c>
      <c r="B357" s="91" t="s">
        <v>103</v>
      </c>
      <c r="C357" s="90" t="s">
        <v>509</v>
      </c>
      <c r="D357" s="90" t="s">
        <v>495</v>
      </c>
      <c r="E357" s="82">
        <v>0</v>
      </c>
      <c r="F357" s="102">
        <v>0</v>
      </c>
      <c r="G357" s="82">
        <f>E357-F357</f>
        <v>0</v>
      </c>
    </row>
    <row r="358" spans="1:7" s="144" customFormat="1" ht="12.75" hidden="1">
      <c r="A358" s="111" t="s">
        <v>118</v>
      </c>
      <c r="B358" s="91" t="s">
        <v>103</v>
      </c>
      <c r="C358" s="90" t="s">
        <v>509</v>
      </c>
      <c r="D358" s="90" t="s">
        <v>496</v>
      </c>
      <c r="E358" s="82">
        <v>0</v>
      </c>
      <c r="F358" s="82">
        <v>0</v>
      </c>
      <c r="G358" s="82">
        <f>E358-F358</f>
        <v>0</v>
      </c>
    </row>
    <row r="359" spans="1:7" s="144" customFormat="1" ht="14.25" customHeight="1" hidden="1">
      <c r="A359" s="111" t="s">
        <v>126</v>
      </c>
      <c r="B359" s="91" t="s">
        <v>103</v>
      </c>
      <c r="C359" s="90" t="s">
        <v>509</v>
      </c>
      <c r="D359" s="90" t="s">
        <v>497</v>
      </c>
      <c r="E359" s="82">
        <v>0</v>
      </c>
      <c r="F359" s="82">
        <v>0</v>
      </c>
      <c r="G359" s="82">
        <f>E359-F359</f>
        <v>0</v>
      </c>
    </row>
    <row r="360" spans="1:7" s="144" customFormat="1" ht="12.75" hidden="1">
      <c r="A360" s="111" t="s">
        <v>127</v>
      </c>
      <c r="B360" s="91" t="s">
        <v>103</v>
      </c>
      <c r="C360" s="90" t="s">
        <v>509</v>
      </c>
      <c r="D360" s="90" t="s">
        <v>498</v>
      </c>
      <c r="E360" s="82">
        <f>E361+E362+E363+E364+E365</f>
        <v>0</v>
      </c>
      <c r="F360" s="82">
        <f>F361+F362+F363+F364+F365</f>
        <v>0</v>
      </c>
      <c r="G360" s="82">
        <f>G361+G362+G363+G364+G365</f>
        <v>0</v>
      </c>
    </row>
    <row r="361" spans="1:7" s="144" customFormat="1" ht="12.75" hidden="1">
      <c r="A361" s="111" t="s">
        <v>128</v>
      </c>
      <c r="B361" s="91" t="s">
        <v>103</v>
      </c>
      <c r="C361" s="90" t="s">
        <v>509</v>
      </c>
      <c r="D361" s="90" t="s">
        <v>553</v>
      </c>
      <c r="E361" s="82">
        <v>0</v>
      </c>
      <c r="F361" s="82">
        <v>0</v>
      </c>
      <c r="G361" s="82">
        <f aca="true" t="shared" si="17" ref="G361:G375">E361-F361</f>
        <v>0</v>
      </c>
    </row>
    <row r="362" spans="1:7" s="144" customFormat="1" ht="12.75" hidden="1">
      <c r="A362" s="111" t="s">
        <v>129</v>
      </c>
      <c r="B362" s="91" t="s">
        <v>103</v>
      </c>
      <c r="C362" s="90" t="s">
        <v>509</v>
      </c>
      <c r="D362" s="90" t="s">
        <v>500</v>
      </c>
      <c r="E362" s="82">
        <v>0</v>
      </c>
      <c r="F362" s="82">
        <v>0</v>
      </c>
      <c r="G362" s="82">
        <f t="shared" si="17"/>
        <v>0</v>
      </c>
    </row>
    <row r="363" spans="1:7" s="144" customFormat="1" ht="12.75" hidden="1">
      <c r="A363" s="111" t="s">
        <v>130</v>
      </c>
      <c r="B363" s="91" t="s">
        <v>103</v>
      </c>
      <c r="C363" s="90" t="s">
        <v>194</v>
      </c>
      <c r="D363" s="90"/>
      <c r="E363" s="82">
        <v>0</v>
      </c>
      <c r="F363" s="82">
        <v>0</v>
      </c>
      <c r="G363" s="82">
        <f t="shared" si="17"/>
        <v>0</v>
      </c>
    </row>
    <row r="364" spans="1:7" s="144" customFormat="1" ht="14.25" customHeight="1" hidden="1">
      <c r="A364" s="111" t="s">
        <v>131</v>
      </c>
      <c r="B364" s="91" t="s">
        <v>103</v>
      </c>
      <c r="C364" s="90" t="s">
        <v>509</v>
      </c>
      <c r="D364" s="90" t="s">
        <v>554</v>
      </c>
      <c r="E364" s="82">
        <v>0</v>
      </c>
      <c r="F364" s="82">
        <v>0</v>
      </c>
      <c r="G364" s="82">
        <f t="shared" si="17"/>
        <v>0</v>
      </c>
    </row>
    <row r="365" spans="1:7" s="144" customFormat="1" ht="12.75" hidden="1">
      <c r="A365" s="111" t="s">
        <v>132</v>
      </c>
      <c r="B365" s="91" t="s">
        <v>103</v>
      </c>
      <c r="C365" s="90" t="s">
        <v>509</v>
      </c>
      <c r="D365" s="90" t="s">
        <v>502</v>
      </c>
      <c r="E365" s="82">
        <v>0</v>
      </c>
      <c r="F365" s="82">
        <v>0</v>
      </c>
      <c r="G365" s="82">
        <f t="shared" si="17"/>
        <v>0</v>
      </c>
    </row>
    <row r="366" spans="1:7" s="144" customFormat="1" ht="12.75" hidden="1">
      <c r="A366" s="111" t="s">
        <v>133</v>
      </c>
      <c r="B366" s="91" t="s">
        <v>103</v>
      </c>
      <c r="C366" s="90" t="s">
        <v>509</v>
      </c>
      <c r="D366" s="90" t="s">
        <v>555</v>
      </c>
      <c r="E366" s="82">
        <v>0</v>
      </c>
      <c r="F366" s="82">
        <v>0</v>
      </c>
      <c r="G366" s="82">
        <f t="shared" si="17"/>
        <v>0</v>
      </c>
    </row>
    <row r="367" spans="1:7" s="144" customFormat="1" ht="12.75" hidden="1">
      <c r="A367" s="111" t="s">
        <v>134</v>
      </c>
      <c r="B367" s="91" t="s">
        <v>103</v>
      </c>
      <c r="C367" s="90" t="s">
        <v>509</v>
      </c>
      <c r="D367" s="90" t="s">
        <v>503</v>
      </c>
      <c r="E367" s="82">
        <f>E368+E369</f>
        <v>0</v>
      </c>
      <c r="F367" s="82">
        <f>F368+F369</f>
        <v>0</v>
      </c>
      <c r="G367" s="82">
        <f t="shared" si="17"/>
        <v>0</v>
      </c>
    </row>
    <row r="368" spans="1:7" s="144" customFormat="1" ht="14.25" customHeight="1" hidden="1">
      <c r="A368" s="111" t="s">
        <v>135</v>
      </c>
      <c r="B368" s="91" t="s">
        <v>103</v>
      </c>
      <c r="C368" s="90" t="s">
        <v>509</v>
      </c>
      <c r="D368" s="90" t="s">
        <v>557</v>
      </c>
      <c r="E368" s="82">
        <v>0</v>
      </c>
      <c r="F368" s="82">
        <v>0</v>
      </c>
      <c r="G368" s="82">
        <f t="shared" si="17"/>
        <v>0</v>
      </c>
    </row>
    <row r="369" spans="1:7" s="144" customFormat="1" ht="12.75" customHeight="1" hidden="1">
      <c r="A369" s="111" t="s">
        <v>136</v>
      </c>
      <c r="B369" s="91" t="s">
        <v>103</v>
      </c>
      <c r="C369" s="90" t="s">
        <v>509</v>
      </c>
      <c r="D369" s="90" t="s">
        <v>556</v>
      </c>
      <c r="E369" s="82">
        <v>0</v>
      </c>
      <c r="F369" s="82">
        <v>0</v>
      </c>
      <c r="G369" s="82">
        <f t="shared" si="17"/>
        <v>0</v>
      </c>
    </row>
    <row r="370" spans="1:7" s="144" customFormat="1" ht="12.75" hidden="1">
      <c r="A370" s="112" t="s">
        <v>195</v>
      </c>
      <c r="B370" s="96" t="s">
        <v>103</v>
      </c>
      <c r="C370" s="97" t="s">
        <v>196</v>
      </c>
      <c r="D370" s="97"/>
      <c r="E370" s="98">
        <f>E374</f>
        <v>0</v>
      </c>
      <c r="F370" s="98">
        <f>F374</f>
        <v>0</v>
      </c>
      <c r="G370" s="98">
        <f t="shared" si="17"/>
        <v>0</v>
      </c>
    </row>
    <row r="371" spans="1:7" s="144" customFormat="1" ht="22.5" hidden="1">
      <c r="A371" s="111" t="s">
        <v>193</v>
      </c>
      <c r="B371" s="91" t="s">
        <v>103</v>
      </c>
      <c r="C371" s="90" t="s">
        <v>197</v>
      </c>
      <c r="D371" s="90"/>
      <c r="E371" s="82">
        <v>0</v>
      </c>
      <c r="F371" s="82">
        <v>0</v>
      </c>
      <c r="G371" s="82">
        <f t="shared" si="17"/>
        <v>0</v>
      </c>
    </row>
    <row r="372" spans="1:7" s="144" customFormat="1" ht="12.75" hidden="1">
      <c r="A372" s="111" t="s">
        <v>114</v>
      </c>
      <c r="B372" s="91" t="s">
        <v>103</v>
      </c>
      <c r="C372" s="90" t="s">
        <v>198</v>
      </c>
      <c r="D372" s="90"/>
      <c r="E372" s="82">
        <v>0</v>
      </c>
      <c r="F372" s="82">
        <v>0</v>
      </c>
      <c r="G372" s="82">
        <f t="shared" si="17"/>
        <v>0</v>
      </c>
    </row>
    <row r="373" spans="1:7" s="144" customFormat="1" ht="22.5" hidden="1">
      <c r="A373" s="111" t="s">
        <v>116</v>
      </c>
      <c r="B373" s="91" t="s">
        <v>103</v>
      </c>
      <c r="C373" s="90" t="s">
        <v>199</v>
      </c>
      <c r="D373" s="90"/>
      <c r="E373" s="82">
        <v>0</v>
      </c>
      <c r="F373" s="82">
        <v>0</v>
      </c>
      <c r="G373" s="82">
        <f t="shared" si="17"/>
        <v>0</v>
      </c>
    </row>
    <row r="374" spans="1:7" s="144" customFormat="1" ht="12.75" hidden="1">
      <c r="A374" s="111" t="s">
        <v>125</v>
      </c>
      <c r="B374" s="91" t="s">
        <v>103</v>
      </c>
      <c r="C374" s="90" t="s">
        <v>200</v>
      </c>
      <c r="D374" s="90"/>
      <c r="E374" s="82">
        <v>0</v>
      </c>
      <c r="F374" s="82">
        <v>0</v>
      </c>
      <c r="G374" s="82">
        <f t="shared" si="17"/>
        <v>0</v>
      </c>
    </row>
    <row r="375" spans="1:7" s="144" customFormat="1" ht="12.75" hidden="1">
      <c r="A375" s="112" t="s">
        <v>201</v>
      </c>
      <c r="B375" s="96" t="s">
        <v>103</v>
      </c>
      <c r="C375" s="97" t="s">
        <v>202</v>
      </c>
      <c r="D375" s="97"/>
      <c r="E375" s="98">
        <f>E376</f>
        <v>0</v>
      </c>
      <c r="F375" s="98">
        <f>F376</f>
        <v>0</v>
      </c>
      <c r="G375" s="98">
        <f t="shared" si="17"/>
        <v>0</v>
      </c>
    </row>
    <row r="376" spans="1:7" s="144" customFormat="1" ht="14.25" customHeight="1" hidden="1">
      <c r="A376" s="111" t="s">
        <v>193</v>
      </c>
      <c r="B376" s="91" t="s">
        <v>103</v>
      </c>
      <c r="C376" s="90" t="s">
        <v>603</v>
      </c>
      <c r="D376" s="90"/>
      <c r="E376" s="82">
        <f>E377+E378</f>
        <v>0</v>
      </c>
      <c r="F376" s="82">
        <f>F377+F378</f>
        <v>0</v>
      </c>
      <c r="G376" s="82">
        <f>G377</f>
        <v>0</v>
      </c>
    </row>
    <row r="377" spans="1:7" s="144" customFormat="1" ht="12.75" hidden="1">
      <c r="A377" s="111" t="s">
        <v>607</v>
      </c>
      <c r="B377" s="91" t="s">
        <v>103</v>
      </c>
      <c r="C377" s="90" t="s">
        <v>604</v>
      </c>
      <c r="D377" s="90" t="s">
        <v>605</v>
      </c>
      <c r="E377" s="82">
        <v>0</v>
      </c>
      <c r="F377" s="82">
        <v>0</v>
      </c>
      <c r="G377" s="82">
        <f>E377-F377</f>
        <v>0</v>
      </c>
    </row>
    <row r="378" spans="1:7" s="144" customFormat="1" ht="12.75" hidden="1">
      <c r="A378" s="111" t="s">
        <v>607</v>
      </c>
      <c r="B378" s="91" t="s">
        <v>103</v>
      </c>
      <c r="C378" s="90" t="s">
        <v>604</v>
      </c>
      <c r="D378" s="90" t="s">
        <v>606</v>
      </c>
      <c r="E378" s="82">
        <v>0</v>
      </c>
      <c r="F378" s="82">
        <v>0</v>
      </c>
      <c r="G378" s="82">
        <f>E378-F378</f>
        <v>0</v>
      </c>
    </row>
    <row r="379" spans="1:7" s="144" customFormat="1" ht="17.25" customHeight="1" hidden="1">
      <c r="A379" s="111" t="s">
        <v>118</v>
      </c>
      <c r="B379" s="91" t="s">
        <v>103</v>
      </c>
      <c r="C379" s="90" t="s">
        <v>528</v>
      </c>
      <c r="D379" s="90"/>
      <c r="E379" s="82">
        <v>0</v>
      </c>
      <c r="F379" s="82">
        <v>0</v>
      </c>
      <c r="G379" s="82">
        <f>E379-F379</f>
        <v>0</v>
      </c>
    </row>
    <row r="380" spans="1:7" s="144" customFormat="1" ht="45" hidden="1">
      <c r="A380" s="112" t="s">
        <v>580</v>
      </c>
      <c r="B380" s="96" t="s">
        <v>103</v>
      </c>
      <c r="C380" s="97" t="s">
        <v>583</v>
      </c>
      <c r="D380" s="97"/>
      <c r="E380" s="98">
        <f>E382</f>
        <v>0</v>
      </c>
      <c r="F380" s="98">
        <f>F382</f>
        <v>286000</v>
      </c>
      <c r="G380" s="98">
        <f>G382</f>
        <v>-286000</v>
      </c>
    </row>
    <row r="381" spans="1:7" s="144" customFormat="1" ht="22.5" hidden="1">
      <c r="A381" s="111" t="s">
        <v>193</v>
      </c>
      <c r="B381" s="91" t="s">
        <v>103</v>
      </c>
      <c r="C381" s="90" t="s">
        <v>581</v>
      </c>
      <c r="D381" s="90"/>
      <c r="E381" s="82">
        <f>E382</f>
        <v>0</v>
      </c>
      <c r="F381" s="82">
        <f>F382</f>
        <v>286000</v>
      </c>
      <c r="G381" s="82">
        <f>G382</f>
        <v>-286000</v>
      </c>
    </row>
    <row r="382" spans="1:7" s="144" customFormat="1" ht="12.75" hidden="1">
      <c r="A382" s="111" t="s">
        <v>114</v>
      </c>
      <c r="B382" s="91" t="s">
        <v>103</v>
      </c>
      <c r="C382" s="90" t="s">
        <v>581</v>
      </c>
      <c r="D382" s="90" t="s">
        <v>582</v>
      </c>
      <c r="E382" s="82">
        <v>0</v>
      </c>
      <c r="F382" s="82">
        <v>286000</v>
      </c>
      <c r="G382" s="82">
        <f aca="true" t="shared" si="18" ref="G382:G390">E382-F382</f>
        <v>-286000</v>
      </c>
    </row>
    <row r="383" spans="1:7" s="144" customFormat="1" ht="12.75" hidden="1">
      <c r="A383" s="112" t="s">
        <v>375</v>
      </c>
      <c r="B383" s="96" t="s">
        <v>103</v>
      </c>
      <c r="C383" s="97" t="s">
        <v>376</v>
      </c>
      <c r="D383" s="97"/>
      <c r="E383" s="98">
        <v>0</v>
      </c>
      <c r="F383" s="98">
        <f>F401+F418</f>
        <v>3349115.0200000005</v>
      </c>
      <c r="G383" s="98">
        <f t="shared" si="18"/>
        <v>-3349115.0200000005</v>
      </c>
    </row>
    <row r="384" spans="1:7" s="144" customFormat="1" ht="22.5">
      <c r="A384" s="112" t="s">
        <v>659</v>
      </c>
      <c r="B384" s="96" t="s">
        <v>103</v>
      </c>
      <c r="C384" s="97" t="s">
        <v>636</v>
      </c>
      <c r="D384" s="97"/>
      <c r="E384" s="98">
        <f>E385</f>
        <v>3253</v>
      </c>
      <c r="F384" s="98">
        <f>F385</f>
        <v>3253</v>
      </c>
      <c r="G384" s="98">
        <f t="shared" si="18"/>
        <v>0</v>
      </c>
    </row>
    <row r="385" spans="1:7" s="144" customFormat="1" ht="22.5">
      <c r="A385" s="111" t="s">
        <v>193</v>
      </c>
      <c r="B385" s="91" t="s">
        <v>103</v>
      </c>
      <c r="C385" s="90" t="s">
        <v>598</v>
      </c>
      <c r="D385" s="90"/>
      <c r="E385" s="82">
        <f>E388+E389+E390+E392+E393+E394+E395+E396+E397+E399+E400</f>
        <v>3253</v>
      </c>
      <c r="F385" s="82">
        <f>F388+F389+F390+F392+F393+F394+F395+F396+F397+F399+F400</f>
        <v>3253</v>
      </c>
      <c r="G385" s="82">
        <f t="shared" si="18"/>
        <v>0</v>
      </c>
    </row>
    <row r="386" spans="1:7" s="144" customFormat="1" ht="12" customHeight="1">
      <c r="A386" s="111" t="s">
        <v>114</v>
      </c>
      <c r="B386" s="91" t="s">
        <v>103</v>
      </c>
      <c r="C386" s="90" t="s">
        <v>599</v>
      </c>
      <c r="D386" s="90"/>
      <c r="E386" s="82">
        <f>E385</f>
        <v>3253</v>
      </c>
      <c r="F386" s="82">
        <f>F385</f>
        <v>3253</v>
      </c>
      <c r="G386" s="82">
        <f t="shared" si="18"/>
        <v>0</v>
      </c>
    </row>
    <row r="387" spans="1:7" s="144" customFormat="1" ht="22.5" hidden="1">
      <c r="A387" s="111" t="s">
        <v>116</v>
      </c>
      <c r="B387" s="91" t="s">
        <v>103</v>
      </c>
      <c r="C387" s="90" t="s">
        <v>599</v>
      </c>
      <c r="D387" s="90" t="s">
        <v>628</v>
      </c>
      <c r="E387" s="82">
        <f>E390+E389+E388</f>
        <v>0</v>
      </c>
      <c r="F387" s="82">
        <f>F388+F389+F390</f>
        <v>0</v>
      </c>
      <c r="G387" s="82">
        <f t="shared" si="18"/>
        <v>0</v>
      </c>
    </row>
    <row r="388" spans="1:7" s="144" customFormat="1" ht="12.75" hidden="1">
      <c r="A388" s="111" t="s">
        <v>125</v>
      </c>
      <c r="B388" s="91" t="s">
        <v>103</v>
      </c>
      <c r="C388" s="90" t="s">
        <v>599</v>
      </c>
      <c r="D388" s="90" t="s">
        <v>627</v>
      </c>
      <c r="E388" s="82">
        <v>0</v>
      </c>
      <c r="F388" s="102">
        <v>0</v>
      </c>
      <c r="G388" s="82">
        <f t="shared" si="18"/>
        <v>0</v>
      </c>
    </row>
    <row r="389" spans="1:7" s="144" customFormat="1" ht="12.75" hidden="1">
      <c r="A389" s="111" t="s">
        <v>118</v>
      </c>
      <c r="B389" s="91" t="s">
        <v>103</v>
      </c>
      <c r="C389" s="90" t="s">
        <v>599</v>
      </c>
      <c r="D389" s="90" t="s">
        <v>605</v>
      </c>
      <c r="E389" s="82">
        <v>0</v>
      </c>
      <c r="F389" s="82">
        <v>0</v>
      </c>
      <c r="G389" s="82">
        <f t="shared" si="18"/>
        <v>0</v>
      </c>
    </row>
    <row r="390" spans="1:7" s="144" customFormat="1" ht="12.75" hidden="1">
      <c r="A390" s="111" t="s">
        <v>126</v>
      </c>
      <c r="B390" s="91" t="s">
        <v>103</v>
      </c>
      <c r="C390" s="90" t="s">
        <v>599</v>
      </c>
      <c r="D390" s="90" t="s">
        <v>629</v>
      </c>
      <c r="E390" s="82">
        <v>0</v>
      </c>
      <c r="F390" s="82">
        <v>0</v>
      </c>
      <c r="G390" s="82">
        <f t="shared" si="18"/>
        <v>0</v>
      </c>
    </row>
    <row r="391" spans="1:7" s="144" customFormat="1" ht="12.75" hidden="1">
      <c r="A391" s="111" t="s">
        <v>127</v>
      </c>
      <c r="B391" s="91" t="s">
        <v>103</v>
      </c>
      <c r="C391" s="90" t="s">
        <v>599</v>
      </c>
      <c r="D391" s="90" t="s">
        <v>630</v>
      </c>
      <c r="E391" s="82">
        <f>E392+E393+E394+E395+E396</f>
        <v>0</v>
      </c>
      <c r="F391" s="82">
        <f>F392+F393+F394+F395+F396</f>
        <v>0</v>
      </c>
      <c r="G391" s="82">
        <f>G392+G393+G394+G395+G396</f>
        <v>0</v>
      </c>
    </row>
    <row r="392" spans="1:7" s="144" customFormat="1" ht="12.75" hidden="1">
      <c r="A392" s="111" t="s">
        <v>128</v>
      </c>
      <c r="B392" s="91" t="s">
        <v>103</v>
      </c>
      <c r="C392" s="90" t="s">
        <v>599</v>
      </c>
      <c r="D392" s="90" t="s">
        <v>553</v>
      </c>
      <c r="E392" s="82">
        <v>0</v>
      </c>
      <c r="F392" s="82">
        <v>0</v>
      </c>
      <c r="G392" s="82">
        <f aca="true" t="shared" si="19" ref="G392:G407">E392-F392</f>
        <v>0</v>
      </c>
    </row>
    <row r="393" spans="1:7" s="144" customFormat="1" ht="12.75" hidden="1">
      <c r="A393" s="111" t="s">
        <v>129</v>
      </c>
      <c r="B393" s="91" t="s">
        <v>103</v>
      </c>
      <c r="C393" s="90" t="s">
        <v>599</v>
      </c>
      <c r="D393" s="90" t="s">
        <v>631</v>
      </c>
      <c r="E393" s="82">
        <v>0</v>
      </c>
      <c r="F393" s="82">
        <v>0</v>
      </c>
      <c r="G393" s="82">
        <f t="shared" si="19"/>
        <v>0</v>
      </c>
    </row>
    <row r="394" spans="1:7" s="144" customFormat="1" ht="12.75" hidden="1">
      <c r="A394" s="111" t="s">
        <v>130</v>
      </c>
      <c r="B394" s="91" t="s">
        <v>103</v>
      </c>
      <c r="C394" s="90" t="s">
        <v>599</v>
      </c>
      <c r="D394" s="90" t="s">
        <v>632</v>
      </c>
      <c r="E394" s="82">
        <v>0</v>
      </c>
      <c r="F394" s="82">
        <v>0</v>
      </c>
      <c r="G394" s="82">
        <f t="shared" si="19"/>
        <v>0</v>
      </c>
    </row>
    <row r="395" spans="1:7" s="144" customFormat="1" ht="12.75" hidden="1">
      <c r="A395" s="111" t="s">
        <v>131</v>
      </c>
      <c r="B395" s="91" t="s">
        <v>103</v>
      </c>
      <c r="C395" s="90" t="s">
        <v>599</v>
      </c>
      <c r="D395" s="90" t="s">
        <v>554</v>
      </c>
      <c r="E395" s="82">
        <v>0</v>
      </c>
      <c r="F395" s="82">
        <v>0</v>
      </c>
      <c r="G395" s="82">
        <f t="shared" si="19"/>
        <v>0</v>
      </c>
    </row>
    <row r="396" spans="1:7" s="144" customFormat="1" ht="12.75" hidden="1">
      <c r="A396" s="111" t="s">
        <v>132</v>
      </c>
      <c r="B396" s="91" t="s">
        <v>103</v>
      </c>
      <c r="C396" s="90" t="s">
        <v>599</v>
      </c>
      <c r="D396" s="90" t="s">
        <v>633</v>
      </c>
      <c r="E396" s="82">
        <v>0</v>
      </c>
      <c r="F396" s="82">
        <v>0</v>
      </c>
      <c r="G396" s="82">
        <f t="shared" si="19"/>
        <v>0</v>
      </c>
    </row>
    <row r="397" spans="1:7" s="144" customFormat="1" ht="12" customHeight="1">
      <c r="A397" s="111" t="s">
        <v>133</v>
      </c>
      <c r="B397" s="91" t="s">
        <v>103</v>
      </c>
      <c r="C397" s="90" t="s">
        <v>599</v>
      </c>
      <c r="D397" s="90" t="s">
        <v>555</v>
      </c>
      <c r="E397" s="82">
        <v>3253</v>
      </c>
      <c r="F397" s="82">
        <v>3253</v>
      </c>
      <c r="G397" s="82">
        <f t="shared" si="19"/>
        <v>0</v>
      </c>
    </row>
    <row r="398" spans="1:7" s="144" customFormat="1" ht="12.75" hidden="1">
      <c r="A398" s="111" t="s">
        <v>134</v>
      </c>
      <c r="B398" s="91" t="s">
        <v>103</v>
      </c>
      <c r="C398" s="90" t="s">
        <v>599</v>
      </c>
      <c r="D398" s="90" t="s">
        <v>634</v>
      </c>
      <c r="E398" s="82">
        <f>E399+E400</f>
        <v>0</v>
      </c>
      <c r="F398" s="82">
        <f>F399+F400</f>
        <v>0</v>
      </c>
      <c r="G398" s="82">
        <f t="shared" si="19"/>
        <v>0</v>
      </c>
    </row>
    <row r="399" spans="1:7" s="144" customFormat="1" ht="12.75" hidden="1">
      <c r="A399" s="111" t="s">
        <v>135</v>
      </c>
      <c r="B399" s="91" t="s">
        <v>103</v>
      </c>
      <c r="C399" s="90" t="s">
        <v>599</v>
      </c>
      <c r="D399" s="90" t="s">
        <v>557</v>
      </c>
      <c r="E399" s="82">
        <v>0</v>
      </c>
      <c r="F399" s="82">
        <v>0</v>
      </c>
      <c r="G399" s="82">
        <f t="shared" si="19"/>
        <v>0</v>
      </c>
    </row>
    <row r="400" spans="1:7" s="144" customFormat="1" ht="12.75" hidden="1">
      <c r="A400" s="111" t="s">
        <v>136</v>
      </c>
      <c r="B400" s="91" t="s">
        <v>103</v>
      </c>
      <c r="C400" s="90" t="s">
        <v>599</v>
      </c>
      <c r="D400" s="90" t="s">
        <v>556</v>
      </c>
      <c r="E400" s="82">
        <v>0</v>
      </c>
      <c r="F400" s="82">
        <v>0</v>
      </c>
      <c r="G400" s="82">
        <f t="shared" si="19"/>
        <v>0</v>
      </c>
    </row>
    <row r="401" spans="1:7" s="144" customFormat="1" ht="22.5">
      <c r="A401" s="112" t="s">
        <v>635</v>
      </c>
      <c r="B401" s="96" t="s">
        <v>103</v>
      </c>
      <c r="C401" s="97" t="s">
        <v>636</v>
      </c>
      <c r="D401" s="97"/>
      <c r="E401" s="98">
        <f>E402</f>
        <v>3349115.0200000005</v>
      </c>
      <c r="F401" s="98">
        <f>F402</f>
        <v>3349115.0200000005</v>
      </c>
      <c r="G401" s="98">
        <f t="shared" si="19"/>
        <v>0</v>
      </c>
    </row>
    <row r="402" spans="1:7" s="144" customFormat="1" ht="22.5">
      <c r="A402" s="111" t="s">
        <v>193</v>
      </c>
      <c r="B402" s="91" t="s">
        <v>103</v>
      </c>
      <c r="C402" s="90" t="s">
        <v>637</v>
      </c>
      <c r="D402" s="90"/>
      <c r="E402" s="82">
        <f>E405+E406+E407+E409+E410+E411+E412+E413+E414+E416+E417</f>
        <v>3349115.0200000005</v>
      </c>
      <c r="F402" s="82">
        <f>F405+F406+F407+F409+F410+F411+F412+F413+F414+F416+F417</f>
        <v>3349115.0200000005</v>
      </c>
      <c r="G402" s="82">
        <f t="shared" si="19"/>
        <v>0</v>
      </c>
    </row>
    <row r="403" spans="1:7" s="144" customFormat="1" ht="12.75">
      <c r="A403" s="111" t="s">
        <v>114</v>
      </c>
      <c r="B403" s="91" t="s">
        <v>103</v>
      </c>
      <c r="C403" s="90" t="s">
        <v>638</v>
      </c>
      <c r="D403" s="90"/>
      <c r="E403" s="82">
        <f>E402</f>
        <v>3349115.0200000005</v>
      </c>
      <c r="F403" s="82">
        <f>F402</f>
        <v>3349115.0200000005</v>
      </c>
      <c r="G403" s="82">
        <f t="shared" si="19"/>
        <v>0</v>
      </c>
    </row>
    <row r="404" spans="1:7" s="144" customFormat="1" ht="22.5">
      <c r="A404" s="111" t="s">
        <v>116</v>
      </c>
      <c r="B404" s="91" t="s">
        <v>103</v>
      </c>
      <c r="C404" s="90" t="s">
        <v>638</v>
      </c>
      <c r="D404" s="90" t="s">
        <v>628</v>
      </c>
      <c r="E404" s="82">
        <f>E407+E406+E405</f>
        <v>2083491.54</v>
      </c>
      <c r="F404" s="82">
        <f>F405+F406+F407</f>
        <v>2083491.54</v>
      </c>
      <c r="G404" s="82">
        <f t="shared" si="19"/>
        <v>0</v>
      </c>
    </row>
    <row r="405" spans="1:7" s="144" customFormat="1" ht="12.75">
      <c r="A405" s="111" t="s">
        <v>125</v>
      </c>
      <c r="B405" s="91" t="s">
        <v>103</v>
      </c>
      <c r="C405" s="90" t="s">
        <v>638</v>
      </c>
      <c r="D405" s="90" t="s">
        <v>627</v>
      </c>
      <c r="E405" s="82">
        <v>1607308.86</v>
      </c>
      <c r="F405" s="102">
        <v>1607308.86</v>
      </c>
      <c r="G405" s="82">
        <f t="shared" si="19"/>
        <v>0</v>
      </c>
    </row>
    <row r="406" spans="1:7" s="144" customFormat="1" ht="12.75">
      <c r="A406" s="111" t="s">
        <v>118</v>
      </c>
      <c r="B406" s="91" t="s">
        <v>103</v>
      </c>
      <c r="C406" s="90" t="s">
        <v>638</v>
      </c>
      <c r="D406" s="90" t="s">
        <v>605</v>
      </c>
      <c r="E406" s="82">
        <v>0</v>
      </c>
      <c r="F406" s="82">
        <v>0</v>
      </c>
      <c r="G406" s="82">
        <f t="shared" si="19"/>
        <v>0</v>
      </c>
    </row>
    <row r="407" spans="1:7" s="144" customFormat="1" ht="12.75">
      <c r="A407" s="111" t="s">
        <v>126</v>
      </c>
      <c r="B407" s="91" t="s">
        <v>103</v>
      </c>
      <c r="C407" s="90" t="s">
        <v>638</v>
      </c>
      <c r="D407" s="90" t="s">
        <v>629</v>
      </c>
      <c r="E407" s="82">
        <v>476182.68</v>
      </c>
      <c r="F407" s="82">
        <v>476182.68</v>
      </c>
      <c r="G407" s="82">
        <f t="shared" si="19"/>
        <v>0</v>
      </c>
    </row>
    <row r="408" spans="1:7" s="144" customFormat="1" ht="12.75">
      <c r="A408" s="111" t="s">
        <v>127</v>
      </c>
      <c r="B408" s="91" t="s">
        <v>103</v>
      </c>
      <c r="C408" s="90" t="s">
        <v>638</v>
      </c>
      <c r="D408" s="90" t="s">
        <v>630</v>
      </c>
      <c r="E408" s="82">
        <f>E409+E410+E411+E412+E413</f>
        <v>842633.0299999998</v>
      </c>
      <c r="F408" s="82">
        <f>F409+F410+F411+F412+F413</f>
        <v>842633.0299999998</v>
      </c>
      <c r="G408" s="82">
        <f>G409+G410+G411+G412+G413</f>
        <v>0</v>
      </c>
    </row>
    <row r="409" spans="1:7" s="144" customFormat="1" ht="12.75">
      <c r="A409" s="111" t="s">
        <v>128</v>
      </c>
      <c r="B409" s="91" t="s">
        <v>103</v>
      </c>
      <c r="C409" s="90" t="s">
        <v>638</v>
      </c>
      <c r="D409" s="90" t="s">
        <v>553</v>
      </c>
      <c r="E409" s="82">
        <v>7312.58</v>
      </c>
      <c r="F409" s="82">
        <v>7312.58</v>
      </c>
      <c r="G409" s="82">
        <f aca="true" t="shared" si="20" ref="G409:G427">E409-F409</f>
        <v>0</v>
      </c>
    </row>
    <row r="410" spans="1:7" s="144" customFormat="1" ht="12.75">
      <c r="A410" s="111" t="s">
        <v>129</v>
      </c>
      <c r="B410" s="91" t="s">
        <v>103</v>
      </c>
      <c r="C410" s="90" t="s">
        <v>638</v>
      </c>
      <c r="D410" s="90" t="s">
        <v>631</v>
      </c>
      <c r="E410" s="82">
        <v>2000</v>
      </c>
      <c r="F410" s="82">
        <v>2000</v>
      </c>
      <c r="G410" s="82">
        <f t="shared" si="20"/>
        <v>0</v>
      </c>
    </row>
    <row r="411" spans="1:7" s="144" customFormat="1" ht="12.75">
      <c r="A411" s="111" t="s">
        <v>130</v>
      </c>
      <c r="B411" s="91" t="s">
        <v>103</v>
      </c>
      <c r="C411" s="90" t="s">
        <v>638</v>
      </c>
      <c r="D411" s="90" t="s">
        <v>632</v>
      </c>
      <c r="E411" s="82">
        <v>586398.58</v>
      </c>
      <c r="F411" s="82">
        <v>586398.58</v>
      </c>
      <c r="G411" s="82">
        <f t="shared" si="20"/>
        <v>0</v>
      </c>
    </row>
    <row r="412" spans="1:7" s="144" customFormat="1" ht="12.75">
      <c r="A412" s="111" t="s">
        <v>131</v>
      </c>
      <c r="B412" s="91" t="s">
        <v>103</v>
      </c>
      <c r="C412" s="90" t="s">
        <v>638</v>
      </c>
      <c r="D412" s="90" t="s">
        <v>554</v>
      </c>
      <c r="E412" s="82">
        <v>52725.44</v>
      </c>
      <c r="F412" s="82">
        <v>52725.44</v>
      </c>
      <c r="G412" s="82">
        <f t="shared" si="20"/>
        <v>0</v>
      </c>
    </row>
    <row r="413" spans="1:7" s="144" customFormat="1" ht="12.75">
      <c r="A413" s="111" t="s">
        <v>132</v>
      </c>
      <c r="B413" s="91" t="s">
        <v>103</v>
      </c>
      <c r="C413" s="90" t="s">
        <v>638</v>
      </c>
      <c r="D413" s="90" t="s">
        <v>633</v>
      </c>
      <c r="E413" s="82">
        <v>194196.43</v>
      </c>
      <c r="F413" s="82">
        <v>194196.43</v>
      </c>
      <c r="G413" s="82">
        <f t="shared" si="20"/>
        <v>0</v>
      </c>
    </row>
    <row r="414" spans="1:7" s="144" customFormat="1" ht="12.75">
      <c r="A414" s="111" t="s">
        <v>133</v>
      </c>
      <c r="B414" s="91" t="s">
        <v>103</v>
      </c>
      <c r="C414" s="90" t="s">
        <v>638</v>
      </c>
      <c r="D414" s="90" t="s">
        <v>555</v>
      </c>
      <c r="E414" s="82">
        <v>177346</v>
      </c>
      <c r="F414" s="82">
        <v>177346</v>
      </c>
      <c r="G414" s="82">
        <f t="shared" si="20"/>
        <v>0</v>
      </c>
    </row>
    <row r="415" spans="1:7" s="144" customFormat="1" ht="12.75">
      <c r="A415" s="111" t="s">
        <v>134</v>
      </c>
      <c r="B415" s="91" t="s">
        <v>103</v>
      </c>
      <c r="C415" s="90" t="s">
        <v>638</v>
      </c>
      <c r="D415" s="90" t="s">
        <v>634</v>
      </c>
      <c r="E415" s="82">
        <f>E416+E417</f>
        <v>245644.45</v>
      </c>
      <c r="F415" s="82">
        <f>F416+F417</f>
        <v>245644.45</v>
      </c>
      <c r="G415" s="82">
        <f t="shared" si="20"/>
        <v>0</v>
      </c>
    </row>
    <row r="416" spans="1:7" s="144" customFormat="1" ht="12.75">
      <c r="A416" s="111" t="s">
        <v>135</v>
      </c>
      <c r="B416" s="91" t="s">
        <v>103</v>
      </c>
      <c r="C416" s="90" t="s">
        <v>638</v>
      </c>
      <c r="D416" s="90" t="s">
        <v>557</v>
      </c>
      <c r="E416" s="82">
        <v>192760</v>
      </c>
      <c r="F416" s="82">
        <v>192760</v>
      </c>
      <c r="G416" s="82">
        <f t="shared" si="20"/>
        <v>0</v>
      </c>
    </row>
    <row r="417" spans="1:7" s="144" customFormat="1" ht="12.75">
      <c r="A417" s="111" t="s">
        <v>136</v>
      </c>
      <c r="B417" s="91" t="s">
        <v>103</v>
      </c>
      <c r="C417" s="90" t="s">
        <v>638</v>
      </c>
      <c r="D417" s="90" t="s">
        <v>556</v>
      </c>
      <c r="E417" s="82">
        <v>52884.45</v>
      </c>
      <c r="F417" s="82">
        <v>52884.45</v>
      </c>
      <c r="G417" s="82">
        <f t="shared" si="20"/>
        <v>0</v>
      </c>
    </row>
    <row r="418" spans="1:7" s="144" customFormat="1" ht="57" customHeight="1">
      <c r="A418" s="112" t="s">
        <v>377</v>
      </c>
      <c r="B418" s="96" t="s">
        <v>103</v>
      </c>
      <c r="C418" s="97" t="s">
        <v>682</v>
      </c>
      <c r="D418" s="97"/>
      <c r="E418" s="98">
        <f>E420</f>
        <v>0</v>
      </c>
      <c r="F418" s="98">
        <f>F420</f>
        <v>0</v>
      </c>
      <c r="G418" s="98">
        <f t="shared" si="20"/>
        <v>0</v>
      </c>
    </row>
    <row r="419" spans="1:7" s="144" customFormat="1" ht="13.5" customHeight="1">
      <c r="A419" s="111" t="s">
        <v>193</v>
      </c>
      <c r="B419" s="91" t="s">
        <v>103</v>
      </c>
      <c r="C419" s="90" t="s">
        <v>661</v>
      </c>
      <c r="D419" s="90"/>
      <c r="E419" s="82">
        <f>E420</f>
        <v>0</v>
      </c>
      <c r="F419" s="82">
        <f>F420</f>
        <v>0</v>
      </c>
      <c r="G419" s="82">
        <f t="shared" si="20"/>
        <v>0</v>
      </c>
    </row>
    <row r="420" spans="1:7" s="144" customFormat="1" ht="12.75">
      <c r="A420" s="111" t="s">
        <v>132</v>
      </c>
      <c r="B420" s="91" t="s">
        <v>103</v>
      </c>
      <c r="C420" s="90" t="s">
        <v>660</v>
      </c>
      <c r="D420" s="90" t="s">
        <v>644</v>
      </c>
      <c r="E420" s="82">
        <v>0</v>
      </c>
      <c r="F420" s="82">
        <v>0</v>
      </c>
      <c r="G420" s="82">
        <f t="shared" si="20"/>
        <v>0</v>
      </c>
    </row>
    <row r="421" spans="1:7" s="144" customFormat="1" ht="12.75">
      <c r="A421" s="112" t="s">
        <v>203</v>
      </c>
      <c r="B421" s="96" t="s">
        <v>103</v>
      </c>
      <c r="C421" s="97" t="s">
        <v>204</v>
      </c>
      <c r="D421" s="97"/>
      <c r="E421" s="98">
        <f>E427</f>
        <v>70002.9</v>
      </c>
      <c r="F421" s="98">
        <f>F426</f>
        <v>70002.9</v>
      </c>
      <c r="G421" s="98">
        <f t="shared" si="20"/>
        <v>0</v>
      </c>
    </row>
    <row r="422" spans="1:7" s="144" customFormat="1" ht="12.75">
      <c r="A422" s="111" t="s">
        <v>205</v>
      </c>
      <c r="B422" s="91" t="s">
        <v>103</v>
      </c>
      <c r="C422" s="90" t="s">
        <v>206</v>
      </c>
      <c r="D422" s="90"/>
      <c r="E422" s="82">
        <f>E427</f>
        <v>70002.9</v>
      </c>
      <c r="F422" s="82">
        <f>F426</f>
        <v>70002.9</v>
      </c>
      <c r="G422" s="82">
        <f t="shared" si="20"/>
        <v>0</v>
      </c>
    </row>
    <row r="423" spans="1:7" s="144" customFormat="1" ht="12.75">
      <c r="A423" s="111" t="s">
        <v>207</v>
      </c>
      <c r="B423" s="91" t="s">
        <v>103</v>
      </c>
      <c r="C423" s="90" t="s">
        <v>208</v>
      </c>
      <c r="D423" s="90"/>
      <c r="E423" s="82">
        <f>E427</f>
        <v>70002.9</v>
      </c>
      <c r="F423" s="82">
        <f>F426</f>
        <v>70002.9</v>
      </c>
      <c r="G423" s="82">
        <f t="shared" si="20"/>
        <v>0</v>
      </c>
    </row>
    <row r="424" spans="1:11" s="144" customFormat="1" ht="12.75">
      <c r="A424" s="111" t="s">
        <v>209</v>
      </c>
      <c r="B424" s="91" t="s">
        <v>103</v>
      </c>
      <c r="C424" s="90" t="s">
        <v>510</v>
      </c>
      <c r="D424" s="90"/>
      <c r="E424" s="82">
        <f>E427</f>
        <v>70002.9</v>
      </c>
      <c r="F424" s="82">
        <f>F426</f>
        <v>70002.9</v>
      </c>
      <c r="G424" s="82">
        <f t="shared" si="20"/>
        <v>0</v>
      </c>
      <c r="K424" s="145"/>
    </row>
    <row r="425" spans="1:7" s="144" customFormat="1" ht="12.75">
      <c r="A425" s="111" t="s">
        <v>114</v>
      </c>
      <c r="B425" s="91" t="s">
        <v>103</v>
      </c>
      <c r="C425" s="90" t="s">
        <v>511</v>
      </c>
      <c r="D425" s="90"/>
      <c r="E425" s="82">
        <f>E427</f>
        <v>70002.9</v>
      </c>
      <c r="F425" s="82">
        <f>F426</f>
        <v>70002.9</v>
      </c>
      <c r="G425" s="82">
        <f t="shared" si="20"/>
        <v>0</v>
      </c>
    </row>
    <row r="426" spans="1:7" s="144" customFormat="1" ht="12.75">
      <c r="A426" s="111" t="s">
        <v>210</v>
      </c>
      <c r="B426" s="91" t="s">
        <v>103</v>
      </c>
      <c r="C426" s="90" t="s">
        <v>512</v>
      </c>
      <c r="D426" s="90"/>
      <c r="E426" s="82">
        <f>E427</f>
        <v>70002.9</v>
      </c>
      <c r="F426" s="82">
        <f>F427</f>
        <v>70002.9</v>
      </c>
      <c r="G426" s="82">
        <f t="shared" si="20"/>
        <v>0</v>
      </c>
    </row>
    <row r="427" spans="1:7" s="144" customFormat="1" ht="24.75" customHeight="1">
      <c r="A427" s="111" t="s">
        <v>211</v>
      </c>
      <c r="B427" s="91" t="s">
        <v>103</v>
      </c>
      <c r="C427" s="90" t="s">
        <v>513</v>
      </c>
      <c r="D427" s="90"/>
      <c r="E427" s="82">
        <v>70002.9</v>
      </c>
      <c r="F427" s="82">
        <v>70002.9</v>
      </c>
      <c r="G427" s="82">
        <f t="shared" si="20"/>
        <v>0</v>
      </c>
    </row>
    <row r="428" spans="1:7" s="144" customFormat="1" ht="12.75" hidden="1">
      <c r="A428" s="112" t="s">
        <v>212</v>
      </c>
      <c r="B428" s="96" t="s">
        <v>103</v>
      </c>
      <c r="C428" s="97" t="s">
        <v>213</v>
      </c>
      <c r="D428" s="97"/>
      <c r="E428" s="98">
        <f>E429</f>
        <v>0</v>
      </c>
      <c r="F428" s="98">
        <f>F429</f>
        <v>0</v>
      </c>
      <c r="G428" s="98">
        <f>G429</f>
        <v>0</v>
      </c>
    </row>
    <row r="429" spans="1:7" s="144" customFormat="1" ht="12.75" hidden="1">
      <c r="A429" s="111" t="s">
        <v>214</v>
      </c>
      <c r="B429" s="91" t="s">
        <v>103</v>
      </c>
      <c r="C429" s="90" t="s">
        <v>215</v>
      </c>
      <c r="D429" s="90"/>
      <c r="E429" s="82">
        <v>0</v>
      </c>
      <c r="F429" s="82">
        <v>0</v>
      </c>
      <c r="G429" s="82">
        <f>G435+G440+G445+G450+G455+G434</f>
        <v>0</v>
      </c>
    </row>
    <row r="430" spans="1:7" s="144" customFormat="1" ht="12.75" hidden="1">
      <c r="A430" s="111" t="s">
        <v>303</v>
      </c>
      <c r="B430" s="91" t="s">
        <v>103</v>
      </c>
      <c r="C430" s="90" t="s">
        <v>304</v>
      </c>
      <c r="D430" s="90"/>
      <c r="E430" s="82">
        <v>0</v>
      </c>
      <c r="F430" s="82">
        <v>0</v>
      </c>
      <c r="G430" s="82">
        <f>G434</f>
        <v>0</v>
      </c>
    </row>
    <row r="431" spans="1:7" s="144" customFormat="1" ht="12.75" hidden="1">
      <c r="A431" s="111" t="s">
        <v>214</v>
      </c>
      <c r="B431" s="91" t="s">
        <v>103</v>
      </c>
      <c r="C431" s="90" t="s">
        <v>306</v>
      </c>
      <c r="D431" s="90"/>
      <c r="E431" s="82">
        <v>0</v>
      </c>
      <c r="F431" s="82">
        <v>0</v>
      </c>
      <c r="G431" s="82">
        <f>G434</f>
        <v>0</v>
      </c>
    </row>
    <row r="432" spans="1:7" s="144" customFormat="1" ht="12.75" hidden="1">
      <c r="A432" s="111" t="s">
        <v>114</v>
      </c>
      <c r="B432" s="91" t="s">
        <v>103</v>
      </c>
      <c r="C432" s="90" t="s">
        <v>305</v>
      </c>
      <c r="D432" s="90"/>
      <c r="E432" s="82">
        <v>0</v>
      </c>
      <c r="F432" s="82">
        <v>0</v>
      </c>
      <c r="G432" s="82">
        <f>G434</f>
        <v>0</v>
      </c>
    </row>
    <row r="433" spans="1:7" s="144" customFormat="1" ht="12.75" hidden="1">
      <c r="A433" s="111" t="s">
        <v>220</v>
      </c>
      <c r="B433" s="91" t="s">
        <v>103</v>
      </c>
      <c r="C433" s="90" t="s">
        <v>307</v>
      </c>
      <c r="D433" s="90"/>
      <c r="E433" s="82">
        <v>0</v>
      </c>
      <c r="F433" s="82">
        <v>0</v>
      </c>
      <c r="G433" s="82">
        <f>G434</f>
        <v>0</v>
      </c>
    </row>
    <row r="434" spans="1:7" s="144" customFormat="1" ht="22.5" hidden="1">
      <c r="A434" s="111" t="s">
        <v>222</v>
      </c>
      <c r="B434" s="91" t="s">
        <v>103</v>
      </c>
      <c r="C434" s="90" t="s">
        <v>308</v>
      </c>
      <c r="D434" s="90"/>
      <c r="E434" s="82">
        <v>0</v>
      </c>
      <c r="F434" s="82">
        <v>0</v>
      </c>
      <c r="G434" s="82">
        <f aca="true" t="shared" si="21" ref="G434:G442">E434-F434</f>
        <v>0</v>
      </c>
    </row>
    <row r="435" spans="1:7" s="144" customFormat="1" ht="12.75" hidden="1">
      <c r="A435" s="111" t="s">
        <v>216</v>
      </c>
      <c r="B435" s="91" t="s">
        <v>103</v>
      </c>
      <c r="C435" s="90" t="s">
        <v>217</v>
      </c>
      <c r="D435" s="90"/>
      <c r="E435" s="82">
        <v>0</v>
      </c>
      <c r="F435" s="82">
        <v>0</v>
      </c>
      <c r="G435" s="82">
        <f t="shared" si="21"/>
        <v>0</v>
      </c>
    </row>
    <row r="436" spans="1:7" s="144" customFormat="1" ht="12.75" hidden="1">
      <c r="A436" s="111" t="s">
        <v>214</v>
      </c>
      <c r="B436" s="91" t="s">
        <v>103</v>
      </c>
      <c r="C436" s="90" t="s">
        <v>218</v>
      </c>
      <c r="D436" s="90"/>
      <c r="E436" s="82">
        <v>0</v>
      </c>
      <c r="F436" s="82">
        <f>F435</f>
        <v>0</v>
      </c>
      <c r="G436" s="82">
        <f t="shared" si="21"/>
        <v>0</v>
      </c>
    </row>
    <row r="437" spans="1:7" s="144" customFormat="1" ht="12.75" hidden="1">
      <c r="A437" s="111" t="s">
        <v>114</v>
      </c>
      <c r="B437" s="91" t="s">
        <v>103</v>
      </c>
      <c r="C437" s="90" t="s">
        <v>219</v>
      </c>
      <c r="D437" s="90"/>
      <c r="E437" s="82">
        <v>0</v>
      </c>
      <c r="F437" s="82">
        <f>F436</f>
        <v>0</v>
      </c>
      <c r="G437" s="82">
        <f t="shared" si="21"/>
        <v>0</v>
      </c>
    </row>
    <row r="438" spans="1:7" s="144" customFormat="1" ht="20.25" customHeight="1" hidden="1">
      <c r="A438" s="111" t="s">
        <v>220</v>
      </c>
      <c r="B438" s="91" t="s">
        <v>103</v>
      </c>
      <c r="C438" s="90" t="s">
        <v>221</v>
      </c>
      <c r="D438" s="90"/>
      <c r="E438" s="82">
        <v>0</v>
      </c>
      <c r="F438" s="82">
        <f>F437</f>
        <v>0</v>
      </c>
      <c r="G438" s="82">
        <f t="shared" si="21"/>
        <v>0</v>
      </c>
    </row>
    <row r="439" spans="1:7" s="144" customFormat="1" ht="22.5" hidden="1">
      <c r="A439" s="111" t="s">
        <v>222</v>
      </c>
      <c r="B439" s="91" t="s">
        <v>103</v>
      </c>
      <c r="C439" s="90" t="s">
        <v>223</v>
      </c>
      <c r="D439" s="90"/>
      <c r="E439" s="82">
        <v>0</v>
      </c>
      <c r="F439" s="82">
        <v>0</v>
      </c>
      <c r="G439" s="82">
        <f t="shared" si="21"/>
        <v>0</v>
      </c>
    </row>
    <row r="440" spans="1:7" s="144" customFormat="1" ht="12.75" hidden="1">
      <c r="A440" s="111" t="s">
        <v>224</v>
      </c>
      <c r="B440" s="91" t="s">
        <v>103</v>
      </c>
      <c r="C440" s="90" t="s">
        <v>225</v>
      </c>
      <c r="D440" s="90"/>
      <c r="E440" s="82">
        <v>0</v>
      </c>
      <c r="F440" s="82">
        <v>0</v>
      </c>
      <c r="G440" s="82">
        <f t="shared" si="21"/>
        <v>0</v>
      </c>
    </row>
    <row r="441" spans="1:7" s="144" customFormat="1" ht="12.75" hidden="1">
      <c r="A441" s="111" t="s">
        <v>214</v>
      </c>
      <c r="B441" s="91" t="s">
        <v>103</v>
      </c>
      <c r="C441" s="90" t="s">
        <v>226</v>
      </c>
      <c r="D441" s="90"/>
      <c r="E441" s="82">
        <v>0</v>
      </c>
      <c r="F441" s="82">
        <v>0</v>
      </c>
      <c r="G441" s="82">
        <f t="shared" si="21"/>
        <v>0</v>
      </c>
    </row>
    <row r="442" spans="1:7" s="144" customFormat="1" ht="12.75" hidden="1">
      <c r="A442" s="111" t="s">
        <v>114</v>
      </c>
      <c r="B442" s="91" t="s">
        <v>103</v>
      </c>
      <c r="C442" s="90" t="s">
        <v>227</v>
      </c>
      <c r="D442" s="90"/>
      <c r="E442" s="82">
        <v>0</v>
      </c>
      <c r="F442" s="82">
        <f>F441</f>
        <v>0</v>
      </c>
      <c r="G442" s="82">
        <f t="shared" si="21"/>
        <v>0</v>
      </c>
    </row>
    <row r="443" spans="1:7" s="144" customFormat="1" ht="12.75" hidden="1">
      <c r="A443" s="111" t="s">
        <v>220</v>
      </c>
      <c r="B443" s="91" t="s">
        <v>103</v>
      </c>
      <c r="C443" s="90" t="s">
        <v>228</v>
      </c>
      <c r="D443" s="90"/>
      <c r="E443" s="82">
        <f>E442</f>
        <v>0</v>
      </c>
      <c r="F443" s="82">
        <f>F441</f>
        <v>0</v>
      </c>
      <c r="G443" s="82">
        <f>G441</f>
        <v>0</v>
      </c>
    </row>
    <row r="444" spans="1:7" s="144" customFormat="1" ht="22.5" hidden="1">
      <c r="A444" s="111" t="s">
        <v>222</v>
      </c>
      <c r="B444" s="91" t="s">
        <v>103</v>
      </c>
      <c r="C444" s="90" t="s">
        <v>229</v>
      </c>
      <c r="D444" s="90"/>
      <c r="E444" s="82">
        <v>0</v>
      </c>
      <c r="F444" s="82">
        <v>0</v>
      </c>
      <c r="G444" s="82">
        <f>G443</f>
        <v>0</v>
      </c>
    </row>
    <row r="445" spans="1:7" s="144" customFormat="1" ht="12.75" hidden="1">
      <c r="A445" s="111" t="s">
        <v>255</v>
      </c>
      <c r="B445" s="91" t="s">
        <v>103</v>
      </c>
      <c r="C445" s="90" t="s">
        <v>256</v>
      </c>
      <c r="D445" s="90"/>
      <c r="E445" s="82">
        <v>0</v>
      </c>
      <c r="F445" s="82">
        <v>0</v>
      </c>
      <c r="G445" s="82">
        <f>E445-F445</f>
        <v>0</v>
      </c>
    </row>
    <row r="446" spans="1:7" s="144" customFormat="1" ht="12.75" hidden="1">
      <c r="A446" s="111" t="s">
        <v>214</v>
      </c>
      <c r="B446" s="91" t="s">
        <v>103</v>
      </c>
      <c r="C446" s="90" t="s">
        <v>257</v>
      </c>
      <c r="D446" s="90"/>
      <c r="E446" s="82">
        <v>0</v>
      </c>
      <c r="F446" s="82">
        <v>0</v>
      </c>
      <c r="G446" s="82">
        <f>G445</f>
        <v>0</v>
      </c>
    </row>
    <row r="447" spans="1:7" s="144" customFormat="1" ht="12.75" hidden="1">
      <c r="A447" s="111" t="s">
        <v>114</v>
      </c>
      <c r="B447" s="91" t="s">
        <v>103</v>
      </c>
      <c r="C447" s="90" t="s">
        <v>258</v>
      </c>
      <c r="D447" s="90"/>
      <c r="E447" s="82">
        <v>0</v>
      </c>
      <c r="F447" s="82">
        <f>F446</f>
        <v>0</v>
      </c>
      <c r="G447" s="82">
        <f>G446</f>
        <v>0</v>
      </c>
    </row>
    <row r="448" spans="1:7" s="144" customFormat="1" ht="19.5" customHeight="1" hidden="1">
      <c r="A448" s="111" t="s">
        <v>220</v>
      </c>
      <c r="B448" s="91" t="s">
        <v>103</v>
      </c>
      <c r="C448" s="90" t="s">
        <v>259</v>
      </c>
      <c r="D448" s="90"/>
      <c r="E448" s="82">
        <f>E447</f>
        <v>0</v>
      </c>
      <c r="F448" s="82">
        <f>F447</f>
        <v>0</v>
      </c>
      <c r="G448" s="82">
        <f>G447</f>
        <v>0</v>
      </c>
    </row>
    <row r="449" spans="1:7" s="144" customFormat="1" ht="22.5" hidden="1">
      <c r="A449" s="111" t="s">
        <v>222</v>
      </c>
      <c r="B449" s="91" t="s">
        <v>103</v>
      </c>
      <c r="C449" s="90" t="s">
        <v>260</v>
      </c>
      <c r="D449" s="90"/>
      <c r="E449" s="82">
        <v>0</v>
      </c>
      <c r="F449" s="82">
        <v>0</v>
      </c>
      <c r="G449" s="82">
        <f aca="true" t="shared" si="22" ref="G449:G465">E449-F449</f>
        <v>0</v>
      </c>
    </row>
    <row r="450" spans="1:7" s="144" customFormat="1" ht="12.75" hidden="1">
      <c r="A450" s="111" t="s">
        <v>230</v>
      </c>
      <c r="B450" s="91" t="s">
        <v>103</v>
      </c>
      <c r="C450" s="90" t="s">
        <v>231</v>
      </c>
      <c r="D450" s="90"/>
      <c r="E450" s="82">
        <v>0</v>
      </c>
      <c r="F450" s="82">
        <v>0</v>
      </c>
      <c r="G450" s="82">
        <f t="shared" si="22"/>
        <v>0</v>
      </c>
    </row>
    <row r="451" spans="1:7" s="144" customFormat="1" ht="12.75" hidden="1">
      <c r="A451" s="111" t="s">
        <v>214</v>
      </c>
      <c r="B451" s="91" t="s">
        <v>103</v>
      </c>
      <c r="C451" s="90" t="s">
        <v>232</v>
      </c>
      <c r="D451" s="90"/>
      <c r="E451" s="82">
        <v>0</v>
      </c>
      <c r="F451" s="82">
        <v>0</v>
      </c>
      <c r="G451" s="82">
        <f t="shared" si="22"/>
        <v>0</v>
      </c>
    </row>
    <row r="452" spans="1:7" s="144" customFormat="1" ht="12.75" hidden="1">
      <c r="A452" s="111" t="s">
        <v>114</v>
      </c>
      <c r="B452" s="91" t="s">
        <v>103</v>
      </c>
      <c r="C452" s="90" t="s">
        <v>233</v>
      </c>
      <c r="D452" s="90"/>
      <c r="E452" s="82">
        <v>0</v>
      </c>
      <c r="F452" s="82">
        <v>0</v>
      </c>
      <c r="G452" s="82">
        <f t="shared" si="22"/>
        <v>0</v>
      </c>
    </row>
    <row r="453" spans="1:7" s="144" customFormat="1" ht="12.75" hidden="1">
      <c r="A453" s="111" t="s">
        <v>220</v>
      </c>
      <c r="B453" s="91" t="s">
        <v>103</v>
      </c>
      <c r="C453" s="90" t="s">
        <v>234</v>
      </c>
      <c r="D453" s="90"/>
      <c r="E453" s="82">
        <v>0</v>
      </c>
      <c r="F453" s="82">
        <v>0</v>
      </c>
      <c r="G453" s="82">
        <f t="shared" si="22"/>
        <v>0</v>
      </c>
    </row>
    <row r="454" spans="1:7" s="144" customFormat="1" ht="22.5" hidden="1">
      <c r="A454" s="111" t="s">
        <v>222</v>
      </c>
      <c r="B454" s="91" t="s">
        <v>103</v>
      </c>
      <c r="C454" s="90" t="s">
        <v>235</v>
      </c>
      <c r="D454" s="90"/>
      <c r="E454" s="82">
        <v>0</v>
      </c>
      <c r="F454" s="82">
        <v>0</v>
      </c>
      <c r="G454" s="82">
        <f t="shared" si="22"/>
        <v>0</v>
      </c>
    </row>
    <row r="455" spans="1:7" s="144" customFormat="1" ht="12.75" hidden="1">
      <c r="A455" s="111" t="s">
        <v>236</v>
      </c>
      <c r="B455" s="91" t="s">
        <v>103</v>
      </c>
      <c r="C455" s="90" t="s">
        <v>237</v>
      </c>
      <c r="D455" s="90"/>
      <c r="E455" s="82">
        <v>0</v>
      </c>
      <c r="F455" s="82">
        <v>0</v>
      </c>
      <c r="G455" s="82">
        <f t="shared" si="22"/>
        <v>0</v>
      </c>
    </row>
    <row r="456" spans="1:7" s="144" customFormat="1" ht="12.75" hidden="1">
      <c r="A456" s="111" t="s">
        <v>214</v>
      </c>
      <c r="B456" s="91" t="s">
        <v>103</v>
      </c>
      <c r="C456" s="90" t="s">
        <v>238</v>
      </c>
      <c r="D456" s="90"/>
      <c r="E456" s="82">
        <v>0</v>
      </c>
      <c r="F456" s="82">
        <v>0</v>
      </c>
      <c r="G456" s="82">
        <f t="shared" si="22"/>
        <v>0</v>
      </c>
    </row>
    <row r="457" spans="1:7" s="144" customFormat="1" ht="12.75" hidden="1">
      <c r="A457" s="111" t="s">
        <v>114</v>
      </c>
      <c r="B457" s="91" t="s">
        <v>103</v>
      </c>
      <c r="C457" s="90" t="s">
        <v>239</v>
      </c>
      <c r="D457" s="90"/>
      <c r="E457" s="82">
        <v>0</v>
      </c>
      <c r="F457" s="82">
        <v>0</v>
      </c>
      <c r="G457" s="82">
        <f t="shared" si="22"/>
        <v>0</v>
      </c>
    </row>
    <row r="458" spans="1:7" s="144" customFormat="1" ht="12.75" hidden="1">
      <c r="A458" s="111" t="s">
        <v>220</v>
      </c>
      <c r="B458" s="91" t="s">
        <v>103</v>
      </c>
      <c r="C458" s="90" t="s">
        <v>240</v>
      </c>
      <c r="D458" s="90"/>
      <c r="E458" s="82">
        <v>0</v>
      </c>
      <c r="F458" s="82">
        <v>0</v>
      </c>
      <c r="G458" s="82">
        <f t="shared" si="22"/>
        <v>0</v>
      </c>
    </row>
    <row r="459" spans="1:7" s="144" customFormat="1" ht="22.5" hidden="1">
      <c r="A459" s="111" t="s">
        <v>222</v>
      </c>
      <c r="B459" s="91" t="s">
        <v>103</v>
      </c>
      <c r="C459" s="90" t="s">
        <v>241</v>
      </c>
      <c r="D459" s="90"/>
      <c r="E459" s="82">
        <v>0</v>
      </c>
      <c r="F459" s="82">
        <v>0</v>
      </c>
      <c r="G459" s="82">
        <f t="shared" si="22"/>
        <v>0</v>
      </c>
    </row>
    <row r="460" spans="1:12" s="144" customFormat="1" ht="12.75">
      <c r="A460" s="112" t="s">
        <v>794</v>
      </c>
      <c r="B460" s="96" t="s">
        <v>103</v>
      </c>
      <c r="C460" s="97" t="s">
        <v>795</v>
      </c>
      <c r="D460" s="97"/>
      <c r="E460" s="98">
        <f>E461+E466</f>
        <v>18200</v>
      </c>
      <c r="F460" s="98">
        <f>F461+F466</f>
        <v>18000</v>
      </c>
      <c r="G460" s="98">
        <f>E460-F460</f>
        <v>200</v>
      </c>
      <c r="J460" s="145"/>
      <c r="L460" s="145"/>
    </row>
    <row r="461" spans="1:7" s="144" customFormat="1" ht="12.75">
      <c r="A461" s="112" t="s">
        <v>611</v>
      </c>
      <c r="B461" s="96" t="s">
        <v>103</v>
      </c>
      <c r="C461" s="97" t="s">
        <v>717</v>
      </c>
      <c r="D461" s="97"/>
      <c r="E461" s="98">
        <f>E465</f>
        <v>18000</v>
      </c>
      <c r="F461" s="98">
        <f>F465</f>
        <v>18000</v>
      </c>
      <c r="G461" s="98">
        <f t="shared" si="22"/>
        <v>0</v>
      </c>
    </row>
    <row r="462" spans="1:7" s="144" customFormat="1" ht="12.75">
      <c r="A462" s="111" t="s">
        <v>543</v>
      </c>
      <c r="B462" s="91" t="s">
        <v>103</v>
      </c>
      <c r="C462" s="90" t="s">
        <v>718</v>
      </c>
      <c r="D462" s="90"/>
      <c r="E462" s="82">
        <f>E465</f>
        <v>18000</v>
      </c>
      <c r="F462" s="82">
        <f>F465</f>
        <v>18000</v>
      </c>
      <c r="G462" s="82">
        <f t="shared" si="22"/>
        <v>0</v>
      </c>
    </row>
    <row r="463" spans="1:7" s="144" customFormat="1" ht="12.75">
      <c r="A463" s="111" t="s">
        <v>133</v>
      </c>
      <c r="B463" s="91" t="s">
        <v>103</v>
      </c>
      <c r="C463" s="90" t="s">
        <v>719</v>
      </c>
      <c r="D463" s="90"/>
      <c r="E463" s="82">
        <f>E465</f>
        <v>18000</v>
      </c>
      <c r="F463" s="82">
        <f>F465</f>
        <v>18000</v>
      </c>
      <c r="G463" s="82">
        <f t="shared" si="22"/>
        <v>0</v>
      </c>
    </row>
    <row r="464" spans="1:7" s="144" customFormat="1" ht="12.75">
      <c r="A464" s="111" t="s">
        <v>114</v>
      </c>
      <c r="B464" s="91" t="s">
        <v>103</v>
      </c>
      <c r="C464" s="90" t="s">
        <v>716</v>
      </c>
      <c r="D464" s="90"/>
      <c r="E464" s="82">
        <f>E465</f>
        <v>18000</v>
      </c>
      <c r="F464" s="82">
        <f>F465</f>
        <v>18000</v>
      </c>
      <c r="G464" s="82">
        <f t="shared" si="22"/>
        <v>0</v>
      </c>
    </row>
    <row r="465" spans="1:7" s="144" customFormat="1" ht="12.75">
      <c r="A465" s="111" t="s">
        <v>714</v>
      </c>
      <c r="B465" s="91" t="s">
        <v>103</v>
      </c>
      <c r="C465" s="90" t="s">
        <v>715</v>
      </c>
      <c r="D465" s="90"/>
      <c r="E465" s="82">
        <v>18000</v>
      </c>
      <c r="F465" s="82">
        <v>18000</v>
      </c>
      <c r="G465" s="82">
        <f t="shared" si="22"/>
        <v>0</v>
      </c>
    </row>
    <row r="466" spans="1:7" s="144" customFormat="1" ht="90">
      <c r="A466" s="148" t="s">
        <v>796</v>
      </c>
      <c r="B466" s="96" t="s">
        <v>103</v>
      </c>
      <c r="C466" s="97" t="s">
        <v>797</v>
      </c>
      <c r="D466" s="97"/>
      <c r="E466" s="98">
        <f>E469</f>
        <v>200</v>
      </c>
      <c r="F466" s="98">
        <f>F469</f>
        <v>0</v>
      </c>
      <c r="G466" s="98">
        <f>E466-F466</f>
        <v>200</v>
      </c>
    </row>
    <row r="467" spans="1:7" s="144" customFormat="1" ht="22.5">
      <c r="A467" s="149" t="s">
        <v>758</v>
      </c>
      <c r="B467" s="91" t="s">
        <v>103</v>
      </c>
      <c r="C467" s="90" t="s">
        <v>798</v>
      </c>
      <c r="D467" s="90"/>
      <c r="E467" s="82">
        <f>E469</f>
        <v>200</v>
      </c>
      <c r="F467" s="82">
        <f>F469</f>
        <v>0</v>
      </c>
      <c r="G467" s="82">
        <f>E467-F467</f>
        <v>200</v>
      </c>
    </row>
    <row r="468" spans="1:7" s="144" customFormat="1" ht="33.75">
      <c r="A468" s="149" t="s">
        <v>759</v>
      </c>
      <c r="B468" s="91" t="s">
        <v>103</v>
      </c>
      <c r="C468" s="90" t="s">
        <v>799</v>
      </c>
      <c r="D468" s="90"/>
      <c r="E468" s="82">
        <f>E469</f>
        <v>200</v>
      </c>
      <c r="F468" s="82">
        <f>F469</f>
        <v>0</v>
      </c>
      <c r="G468" s="82">
        <f>E468-F468</f>
        <v>200</v>
      </c>
    </row>
    <row r="469" spans="1:7" s="144" customFormat="1" ht="22.5">
      <c r="A469" s="149" t="s">
        <v>741</v>
      </c>
      <c r="B469" s="91" t="s">
        <v>103</v>
      </c>
      <c r="C469" s="90" t="s">
        <v>800</v>
      </c>
      <c r="D469" s="90"/>
      <c r="E469" s="82">
        <v>200</v>
      </c>
      <c r="F469" s="82">
        <v>0</v>
      </c>
      <c r="G469" s="82">
        <f>E469-F469</f>
        <v>200</v>
      </c>
    </row>
    <row r="470" spans="1:7" s="144" customFormat="1" ht="12.75">
      <c r="A470" s="148" t="s">
        <v>720</v>
      </c>
      <c r="B470" s="96" t="s">
        <v>103</v>
      </c>
      <c r="C470" s="97" t="s">
        <v>728</v>
      </c>
      <c r="D470" s="97"/>
      <c r="E470" s="98">
        <f>E477</f>
        <v>39086.22</v>
      </c>
      <c r="F470" s="98">
        <f>F477</f>
        <v>39086.22</v>
      </c>
      <c r="G470" s="98">
        <f>E470-F470</f>
        <v>0</v>
      </c>
    </row>
    <row r="471" spans="1:7" s="144" customFormat="1" ht="9.75" customHeight="1">
      <c r="A471" s="149" t="s">
        <v>721</v>
      </c>
      <c r="B471" s="91" t="s">
        <v>103</v>
      </c>
      <c r="C471" s="90" t="s">
        <v>729</v>
      </c>
      <c r="D471" s="90"/>
      <c r="E471" s="82">
        <f>E477</f>
        <v>39086.22</v>
      </c>
      <c r="F471" s="82">
        <f>F477</f>
        <v>39086.22</v>
      </c>
      <c r="G471" s="82">
        <f aca="true" t="shared" si="23" ref="G471:G477">E471-F471</f>
        <v>0</v>
      </c>
    </row>
    <row r="472" spans="1:7" s="144" customFormat="1" ht="12.75">
      <c r="A472" s="149" t="s">
        <v>722</v>
      </c>
      <c r="B472" s="91" t="s">
        <v>103</v>
      </c>
      <c r="C472" s="90" t="s">
        <v>730</v>
      </c>
      <c r="D472" s="90"/>
      <c r="E472" s="82">
        <f>E477</f>
        <v>39086.22</v>
      </c>
      <c r="F472" s="82">
        <f>F477</f>
        <v>39086.22</v>
      </c>
      <c r="G472" s="82">
        <f t="shared" si="23"/>
        <v>0</v>
      </c>
    </row>
    <row r="473" spans="1:7" s="144" customFormat="1" ht="54.75" customHeight="1">
      <c r="A473" s="149" t="s">
        <v>723</v>
      </c>
      <c r="B473" s="91" t="s">
        <v>103</v>
      </c>
      <c r="C473" s="90" t="s">
        <v>731</v>
      </c>
      <c r="D473" s="90"/>
      <c r="E473" s="82">
        <f>E477</f>
        <v>39086.22</v>
      </c>
      <c r="F473" s="82">
        <f>F477</f>
        <v>39086.22</v>
      </c>
      <c r="G473" s="82">
        <f t="shared" si="23"/>
        <v>0</v>
      </c>
    </row>
    <row r="474" spans="1:7" s="144" customFormat="1" ht="56.25">
      <c r="A474" s="149" t="s">
        <v>724</v>
      </c>
      <c r="B474" s="91" t="s">
        <v>103</v>
      </c>
      <c r="C474" s="90" t="s">
        <v>732</v>
      </c>
      <c r="D474" s="90"/>
      <c r="E474" s="82">
        <f>E477</f>
        <v>39086.22</v>
      </c>
      <c r="F474" s="82">
        <f>F477</f>
        <v>39086.22</v>
      </c>
      <c r="G474" s="82">
        <f t="shared" si="23"/>
        <v>0</v>
      </c>
    </row>
    <row r="475" spans="1:7" s="144" customFormat="1" ht="12.75">
      <c r="A475" s="149" t="s">
        <v>725</v>
      </c>
      <c r="B475" s="91" t="s">
        <v>103</v>
      </c>
      <c r="C475" s="90" t="s">
        <v>733</v>
      </c>
      <c r="D475" s="90"/>
      <c r="E475" s="82">
        <f>E477</f>
        <v>39086.22</v>
      </c>
      <c r="F475" s="82">
        <f>F477</f>
        <v>39086.22</v>
      </c>
      <c r="G475" s="82">
        <f t="shared" si="23"/>
        <v>0</v>
      </c>
    </row>
    <row r="476" spans="1:7" s="144" customFormat="1" ht="12.75">
      <c r="A476" s="149" t="s">
        <v>726</v>
      </c>
      <c r="B476" s="91" t="s">
        <v>103</v>
      </c>
      <c r="C476" s="90" t="s">
        <v>734</v>
      </c>
      <c r="D476" s="90"/>
      <c r="E476" s="82">
        <f>E477</f>
        <v>39086.22</v>
      </c>
      <c r="F476" s="82">
        <f>F477</f>
        <v>39086.22</v>
      </c>
      <c r="G476" s="82">
        <f t="shared" si="23"/>
        <v>0</v>
      </c>
    </row>
    <row r="477" spans="1:7" s="144" customFormat="1" ht="22.5">
      <c r="A477" s="149" t="s">
        <v>727</v>
      </c>
      <c r="B477" s="91" t="s">
        <v>103</v>
      </c>
      <c r="C477" s="90" t="s">
        <v>735</v>
      </c>
      <c r="D477" s="90"/>
      <c r="E477" s="82">
        <v>39086.22</v>
      </c>
      <c r="F477" s="82">
        <v>39086.22</v>
      </c>
      <c r="G477" s="82">
        <f t="shared" si="23"/>
        <v>0</v>
      </c>
    </row>
    <row r="478" spans="1:7" s="144" customFormat="1" ht="22.5">
      <c r="A478" s="148" t="s">
        <v>736</v>
      </c>
      <c r="B478" s="96" t="s">
        <v>103</v>
      </c>
      <c r="C478" s="97" t="s">
        <v>742</v>
      </c>
      <c r="D478" s="97"/>
      <c r="E478" s="98">
        <f>E483</f>
        <v>1100000</v>
      </c>
      <c r="F478" s="98">
        <f>F483</f>
        <v>783364</v>
      </c>
      <c r="G478" s="98">
        <f aca="true" t="shared" si="24" ref="G478:G483">E478-F478</f>
        <v>316636</v>
      </c>
    </row>
    <row r="479" spans="1:7" s="144" customFormat="1" ht="33.75">
      <c r="A479" s="149" t="s">
        <v>737</v>
      </c>
      <c r="B479" s="91" t="s">
        <v>103</v>
      </c>
      <c r="C479" s="90" t="s">
        <v>743</v>
      </c>
      <c r="D479" s="90"/>
      <c r="E479" s="82">
        <f>E483</f>
        <v>1100000</v>
      </c>
      <c r="F479" s="82">
        <f>F483</f>
        <v>783364</v>
      </c>
      <c r="G479" s="82">
        <f t="shared" si="24"/>
        <v>316636</v>
      </c>
    </row>
    <row r="480" spans="1:7" s="144" customFormat="1" ht="22.5">
      <c r="A480" s="149" t="s">
        <v>738</v>
      </c>
      <c r="B480" s="91" t="s">
        <v>103</v>
      </c>
      <c r="C480" s="90" t="s">
        <v>744</v>
      </c>
      <c r="D480" s="90"/>
      <c r="E480" s="82">
        <f>E483</f>
        <v>1100000</v>
      </c>
      <c r="F480" s="82">
        <f>F483</f>
        <v>783364</v>
      </c>
      <c r="G480" s="82">
        <f t="shared" si="24"/>
        <v>316636</v>
      </c>
    </row>
    <row r="481" spans="1:7" s="144" customFormat="1" ht="12.75">
      <c r="A481" s="149" t="s">
        <v>739</v>
      </c>
      <c r="B481" s="91" t="s">
        <v>103</v>
      </c>
      <c r="C481" s="90" t="s">
        <v>745</v>
      </c>
      <c r="D481" s="90"/>
      <c r="E481" s="82">
        <f>E483</f>
        <v>1100000</v>
      </c>
      <c r="F481" s="82">
        <f>F483</f>
        <v>783364</v>
      </c>
      <c r="G481" s="82">
        <f t="shared" si="24"/>
        <v>316636</v>
      </c>
    </row>
    <row r="482" spans="1:7" s="144" customFormat="1" ht="12.75">
      <c r="A482" s="149" t="s">
        <v>740</v>
      </c>
      <c r="B482" s="91" t="s">
        <v>103</v>
      </c>
      <c r="C482" s="90" t="s">
        <v>746</v>
      </c>
      <c r="D482" s="90"/>
      <c r="E482" s="82">
        <f>E483</f>
        <v>1100000</v>
      </c>
      <c r="F482" s="82">
        <f>F483</f>
        <v>783364</v>
      </c>
      <c r="G482" s="82">
        <f t="shared" si="24"/>
        <v>316636</v>
      </c>
    </row>
    <row r="483" spans="1:7" s="144" customFormat="1" ht="22.5">
      <c r="A483" s="149" t="s">
        <v>741</v>
      </c>
      <c r="B483" s="91" t="s">
        <v>103</v>
      </c>
      <c r="C483" s="90" t="s">
        <v>747</v>
      </c>
      <c r="D483" s="90"/>
      <c r="E483" s="82">
        <v>1100000</v>
      </c>
      <c r="F483" s="82">
        <v>783364</v>
      </c>
      <c r="G483" s="82">
        <f t="shared" si="24"/>
        <v>316636</v>
      </c>
    </row>
    <row r="484" spans="1:9" s="144" customFormat="1" ht="12.75">
      <c r="A484" s="148" t="s">
        <v>801</v>
      </c>
      <c r="B484" s="96" t="s">
        <v>103</v>
      </c>
      <c r="C484" s="97" t="s">
        <v>806</v>
      </c>
      <c r="D484" s="97"/>
      <c r="E484" s="98">
        <f>E488+E495</f>
        <v>2068806.15</v>
      </c>
      <c r="F484" s="98">
        <f>F495+F487</f>
        <v>0</v>
      </c>
      <c r="G484" s="98">
        <f>E484-F484</f>
        <v>2068806.15</v>
      </c>
      <c r="H484" s="135"/>
      <c r="I484" s="135"/>
    </row>
    <row r="485" spans="1:9" s="144" customFormat="1" ht="67.5">
      <c r="A485" s="149" t="s">
        <v>877</v>
      </c>
      <c r="B485" s="91" t="s">
        <v>103</v>
      </c>
      <c r="C485" s="90" t="s">
        <v>878</v>
      </c>
      <c r="D485" s="97"/>
      <c r="E485" s="82">
        <f>E488</f>
        <v>1000000</v>
      </c>
      <c r="F485" s="82">
        <f>F488</f>
        <v>0</v>
      </c>
      <c r="G485" s="82">
        <f>E485-F485</f>
        <v>1000000</v>
      </c>
      <c r="H485" s="135"/>
      <c r="I485" s="135"/>
    </row>
    <row r="486" spans="1:9" s="144" customFormat="1" ht="22.5">
      <c r="A486" s="149" t="s">
        <v>758</v>
      </c>
      <c r="B486" s="91" t="s">
        <v>103</v>
      </c>
      <c r="C486" s="90" t="s">
        <v>879</v>
      </c>
      <c r="D486" s="97"/>
      <c r="E486" s="82">
        <f>E488</f>
        <v>1000000</v>
      </c>
      <c r="F486" s="82">
        <f>F488</f>
        <v>0</v>
      </c>
      <c r="G486" s="82">
        <f>E486-F486</f>
        <v>1000000</v>
      </c>
      <c r="H486" s="135"/>
      <c r="I486" s="135"/>
    </row>
    <row r="487" spans="1:9" s="144" customFormat="1" ht="33.75">
      <c r="A487" s="149" t="s">
        <v>759</v>
      </c>
      <c r="B487" s="91" t="s">
        <v>103</v>
      </c>
      <c r="C487" s="90" t="s">
        <v>880</v>
      </c>
      <c r="D487" s="97"/>
      <c r="E487" s="82">
        <f>E488</f>
        <v>1000000</v>
      </c>
      <c r="F487" s="82">
        <f>F488</f>
        <v>0</v>
      </c>
      <c r="G487" s="82">
        <f>E487-F487</f>
        <v>1000000</v>
      </c>
      <c r="H487" s="135"/>
      <c r="I487" s="135"/>
    </row>
    <row r="488" spans="1:9" s="144" customFormat="1" ht="17.25" customHeight="1">
      <c r="A488" s="149" t="s">
        <v>761</v>
      </c>
      <c r="B488" s="91" t="s">
        <v>103</v>
      </c>
      <c r="C488" s="90" t="s">
        <v>881</v>
      </c>
      <c r="D488" s="97"/>
      <c r="E488" s="82">
        <v>1000000</v>
      </c>
      <c r="F488" s="82">
        <v>0</v>
      </c>
      <c r="G488" s="82">
        <f>E488-F488</f>
        <v>1000000</v>
      </c>
      <c r="H488" s="135"/>
      <c r="I488" s="135"/>
    </row>
    <row r="489" spans="1:7" s="144" customFormat="1" ht="12.75">
      <c r="A489" s="148" t="s">
        <v>802</v>
      </c>
      <c r="B489" s="96" t="s">
        <v>103</v>
      </c>
      <c r="C489" s="97" t="s">
        <v>806</v>
      </c>
      <c r="D489" s="97"/>
      <c r="E489" s="98">
        <f>E495</f>
        <v>1068806.15</v>
      </c>
      <c r="F489" s="98">
        <f>F495</f>
        <v>0</v>
      </c>
      <c r="G489" s="98">
        <f aca="true" t="shared" si="25" ref="G489:G495">E489-F489</f>
        <v>1068806.15</v>
      </c>
    </row>
    <row r="490" spans="1:7" s="144" customFormat="1" ht="12.75">
      <c r="A490" s="149" t="s">
        <v>803</v>
      </c>
      <c r="B490" s="91" t="s">
        <v>103</v>
      </c>
      <c r="C490" s="90" t="s">
        <v>807</v>
      </c>
      <c r="D490" s="90"/>
      <c r="E490" s="82">
        <f>E495</f>
        <v>1068806.15</v>
      </c>
      <c r="F490" s="82">
        <f>F495</f>
        <v>0</v>
      </c>
      <c r="G490" s="82">
        <f t="shared" si="25"/>
        <v>1068806.15</v>
      </c>
    </row>
    <row r="491" spans="1:7" s="144" customFormat="1" ht="22.5">
      <c r="A491" s="149" t="s">
        <v>804</v>
      </c>
      <c r="B491" s="91" t="s">
        <v>103</v>
      </c>
      <c r="C491" s="90" t="s">
        <v>808</v>
      </c>
      <c r="D491" s="90"/>
      <c r="E491" s="82">
        <f>E495</f>
        <v>1068806.15</v>
      </c>
      <c r="F491" s="82">
        <f>F495</f>
        <v>0</v>
      </c>
      <c r="G491" s="82">
        <f t="shared" si="25"/>
        <v>1068806.15</v>
      </c>
    </row>
    <row r="492" spans="1:7" s="144" customFormat="1" ht="33.75">
      <c r="A492" s="149" t="s">
        <v>805</v>
      </c>
      <c r="B492" s="91" t="s">
        <v>103</v>
      </c>
      <c r="C492" s="90" t="s">
        <v>809</v>
      </c>
      <c r="D492" s="90"/>
      <c r="E492" s="82">
        <f>E495</f>
        <v>1068806.15</v>
      </c>
      <c r="F492" s="82">
        <f>F495</f>
        <v>0</v>
      </c>
      <c r="G492" s="82">
        <f t="shared" si="25"/>
        <v>1068806.15</v>
      </c>
    </row>
    <row r="493" spans="1:7" s="144" customFormat="1" ht="22.5">
      <c r="A493" s="149" t="s">
        <v>758</v>
      </c>
      <c r="B493" s="91" t="s">
        <v>103</v>
      </c>
      <c r="C493" s="90" t="s">
        <v>810</v>
      </c>
      <c r="D493" s="82"/>
      <c r="E493" s="82">
        <f>E495</f>
        <v>1068806.15</v>
      </c>
      <c r="F493" s="82">
        <f>F495</f>
        <v>0</v>
      </c>
      <c r="G493" s="82">
        <f t="shared" si="25"/>
        <v>1068806.15</v>
      </c>
    </row>
    <row r="494" spans="1:7" s="144" customFormat="1" ht="33.75">
      <c r="A494" s="149" t="s">
        <v>759</v>
      </c>
      <c r="B494" s="91" t="s">
        <v>103</v>
      </c>
      <c r="C494" s="90" t="s">
        <v>811</v>
      </c>
      <c r="D494" s="82"/>
      <c r="E494" s="82">
        <f>E495</f>
        <v>1068806.15</v>
      </c>
      <c r="F494" s="82">
        <f>F495</f>
        <v>0</v>
      </c>
      <c r="G494" s="82">
        <f t="shared" si="25"/>
        <v>1068806.15</v>
      </c>
    </row>
    <row r="495" spans="1:7" s="144" customFormat="1" ht="22.5">
      <c r="A495" s="149" t="s">
        <v>761</v>
      </c>
      <c r="B495" s="91" t="s">
        <v>103</v>
      </c>
      <c r="C495" s="90" t="s">
        <v>812</v>
      </c>
      <c r="D495" s="82"/>
      <c r="E495" s="82">
        <v>1068806.15</v>
      </c>
      <c r="F495" s="82">
        <v>0</v>
      </c>
      <c r="G495" s="82">
        <f t="shared" si="25"/>
        <v>1068806.15</v>
      </c>
    </row>
    <row r="496" spans="1:7" s="144" customFormat="1" ht="12.75">
      <c r="A496" s="148" t="s">
        <v>749</v>
      </c>
      <c r="B496" s="91" t="s">
        <v>103</v>
      </c>
      <c r="C496" s="97" t="s">
        <v>748</v>
      </c>
      <c r="D496" s="98"/>
      <c r="E496" s="98">
        <f>E497+E510+E515</f>
        <v>2861929.25</v>
      </c>
      <c r="F496" s="98">
        <f>F497+F510+F515</f>
        <v>252418.71</v>
      </c>
      <c r="G496" s="98">
        <f>E496-F496</f>
        <v>2609510.54</v>
      </c>
    </row>
    <row r="497" spans="1:7" s="144" customFormat="1" ht="12.75">
      <c r="A497" s="148" t="s">
        <v>813</v>
      </c>
      <c r="B497" s="96" t="s">
        <v>103</v>
      </c>
      <c r="C497" s="97" t="s">
        <v>839</v>
      </c>
      <c r="D497" s="97"/>
      <c r="E497" s="98">
        <f>E502+E505+E509</f>
        <v>1527000</v>
      </c>
      <c r="F497" s="98">
        <f>F502+F505+F509</f>
        <v>0</v>
      </c>
      <c r="G497" s="98">
        <f aca="true" t="shared" si="26" ref="G497:G525">E497-F497</f>
        <v>1527000</v>
      </c>
    </row>
    <row r="498" spans="1:7" s="144" customFormat="1" ht="22.5">
      <c r="A498" s="149" t="s">
        <v>814</v>
      </c>
      <c r="B498" s="91" t="s">
        <v>103</v>
      </c>
      <c r="C498" s="90" t="s">
        <v>821</v>
      </c>
      <c r="D498" s="90"/>
      <c r="E498" s="82">
        <f>E502</f>
        <v>1450000</v>
      </c>
      <c r="F498" s="82">
        <f>F502</f>
        <v>0</v>
      </c>
      <c r="G498" s="82">
        <f t="shared" si="26"/>
        <v>1450000</v>
      </c>
    </row>
    <row r="499" spans="1:7" s="144" customFormat="1" ht="33.75">
      <c r="A499" s="149" t="s">
        <v>815</v>
      </c>
      <c r="B499" s="91" t="s">
        <v>103</v>
      </c>
      <c r="C499" s="90" t="s">
        <v>822</v>
      </c>
      <c r="D499" s="90"/>
      <c r="E499" s="82">
        <f>E502</f>
        <v>1450000</v>
      </c>
      <c r="F499" s="82">
        <f>F502</f>
        <v>0</v>
      </c>
      <c r="G499" s="82">
        <f t="shared" si="26"/>
        <v>1450000</v>
      </c>
    </row>
    <row r="500" spans="1:7" s="144" customFormat="1" ht="12.75">
      <c r="A500" s="149" t="s">
        <v>739</v>
      </c>
      <c r="B500" s="91" t="s">
        <v>103</v>
      </c>
      <c r="C500" s="90" t="s">
        <v>823</v>
      </c>
      <c r="D500" s="90"/>
      <c r="E500" s="82">
        <f>E502</f>
        <v>1450000</v>
      </c>
      <c r="F500" s="82">
        <f>F502</f>
        <v>0</v>
      </c>
      <c r="G500" s="82">
        <f t="shared" si="26"/>
        <v>1450000</v>
      </c>
    </row>
    <row r="501" spans="1:7" s="144" customFormat="1" ht="33.75">
      <c r="A501" s="149" t="s">
        <v>816</v>
      </c>
      <c r="B501" s="91" t="s">
        <v>103</v>
      </c>
      <c r="C501" s="90" t="s">
        <v>824</v>
      </c>
      <c r="D501" s="90"/>
      <c r="E501" s="82">
        <f>E502</f>
        <v>1450000</v>
      </c>
      <c r="F501" s="82">
        <f>F502</f>
        <v>0</v>
      </c>
      <c r="G501" s="82">
        <f t="shared" si="26"/>
        <v>1450000</v>
      </c>
    </row>
    <row r="502" spans="1:7" s="144" customFormat="1" ht="33.75">
      <c r="A502" s="149" t="s">
        <v>817</v>
      </c>
      <c r="B502" s="91" t="s">
        <v>103</v>
      </c>
      <c r="C502" s="90" t="s">
        <v>825</v>
      </c>
      <c r="D502" s="90"/>
      <c r="E502" s="82">
        <v>1450000</v>
      </c>
      <c r="F502" s="82">
        <v>0</v>
      </c>
      <c r="G502" s="82">
        <f t="shared" si="26"/>
        <v>1450000</v>
      </c>
    </row>
    <row r="503" spans="1:7" s="144" customFormat="1" ht="12.75">
      <c r="A503" s="148" t="s">
        <v>739</v>
      </c>
      <c r="B503" s="96" t="s">
        <v>103</v>
      </c>
      <c r="C503" s="97" t="s">
        <v>826</v>
      </c>
      <c r="D503" s="97"/>
      <c r="E503" s="98">
        <f>E505</f>
        <v>50000</v>
      </c>
      <c r="F503" s="98">
        <f>F505</f>
        <v>0</v>
      </c>
      <c r="G503" s="98">
        <f t="shared" si="26"/>
        <v>50000</v>
      </c>
    </row>
    <row r="504" spans="1:7" s="144" customFormat="1" ht="33.75">
      <c r="A504" s="149" t="s">
        <v>816</v>
      </c>
      <c r="B504" s="91" t="s">
        <v>103</v>
      </c>
      <c r="C504" s="90" t="s">
        <v>827</v>
      </c>
      <c r="D504" s="97"/>
      <c r="E504" s="82">
        <f>E505</f>
        <v>50000</v>
      </c>
      <c r="F504" s="82">
        <f>F505</f>
        <v>0</v>
      </c>
      <c r="G504" s="82">
        <f t="shared" si="26"/>
        <v>50000</v>
      </c>
    </row>
    <row r="505" spans="1:7" s="144" customFormat="1" ht="33.75">
      <c r="A505" s="149" t="s">
        <v>817</v>
      </c>
      <c r="B505" s="91" t="s">
        <v>103</v>
      </c>
      <c r="C505" s="90" t="s">
        <v>828</v>
      </c>
      <c r="D505" s="97"/>
      <c r="E505" s="82">
        <v>50000</v>
      </c>
      <c r="F505" s="82">
        <v>0</v>
      </c>
      <c r="G505" s="82">
        <f t="shared" si="26"/>
        <v>50000</v>
      </c>
    </row>
    <row r="506" spans="1:7" s="144" customFormat="1" ht="22.5">
      <c r="A506" s="148" t="s">
        <v>818</v>
      </c>
      <c r="B506" s="96" t="s">
        <v>103</v>
      </c>
      <c r="C506" s="97" t="s">
        <v>829</v>
      </c>
      <c r="D506" s="97"/>
      <c r="E506" s="98">
        <f>E509</f>
        <v>27000</v>
      </c>
      <c r="F506" s="98">
        <f>F509</f>
        <v>0</v>
      </c>
      <c r="G506" s="98">
        <f t="shared" si="26"/>
        <v>27000</v>
      </c>
    </row>
    <row r="507" spans="1:7" s="144" customFormat="1" ht="22.5">
      <c r="A507" s="149" t="s">
        <v>758</v>
      </c>
      <c r="B507" s="91" t="s">
        <v>103</v>
      </c>
      <c r="C507" s="90" t="s">
        <v>830</v>
      </c>
      <c r="D507" s="90"/>
      <c r="E507" s="82">
        <f>E509</f>
        <v>27000</v>
      </c>
      <c r="F507" s="82">
        <f>F509</f>
        <v>0</v>
      </c>
      <c r="G507" s="82">
        <f t="shared" si="26"/>
        <v>27000</v>
      </c>
    </row>
    <row r="508" spans="1:7" s="144" customFormat="1" ht="33.75">
      <c r="A508" s="149" t="s">
        <v>759</v>
      </c>
      <c r="B508" s="91" t="s">
        <v>103</v>
      </c>
      <c r="C508" s="90" t="s">
        <v>831</v>
      </c>
      <c r="D508" s="90"/>
      <c r="E508" s="82">
        <f>E509</f>
        <v>27000</v>
      </c>
      <c r="F508" s="82">
        <f>F509</f>
        <v>0</v>
      </c>
      <c r="G508" s="82">
        <f t="shared" si="26"/>
        <v>27000</v>
      </c>
    </row>
    <row r="509" spans="1:7" s="144" customFormat="1" ht="22.5">
      <c r="A509" s="149" t="s">
        <v>761</v>
      </c>
      <c r="B509" s="91" t="s">
        <v>103</v>
      </c>
      <c r="C509" s="90" t="s">
        <v>832</v>
      </c>
      <c r="D509" s="90"/>
      <c r="E509" s="82">
        <v>27000</v>
      </c>
      <c r="F509" s="82">
        <v>0</v>
      </c>
      <c r="G509" s="82">
        <f t="shared" si="26"/>
        <v>27000</v>
      </c>
    </row>
    <row r="510" spans="1:7" s="144" customFormat="1" ht="12.75">
      <c r="A510" s="148" t="s">
        <v>819</v>
      </c>
      <c r="B510" s="96" t="s">
        <v>103</v>
      </c>
      <c r="C510" s="97" t="s">
        <v>833</v>
      </c>
      <c r="D510" s="97"/>
      <c r="E510" s="98">
        <f>E514</f>
        <v>39000</v>
      </c>
      <c r="F510" s="98">
        <f>F514</f>
        <v>0</v>
      </c>
      <c r="G510" s="98">
        <f t="shared" si="26"/>
        <v>39000</v>
      </c>
    </row>
    <row r="511" spans="1:7" s="144" customFormat="1" ht="22.5">
      <c r="A511" s="149" t="s">
        <v>820</v>
      </c>
      <c r="B511" s="91" t="s">
        <v>103</v>
      </c>
      <c r="C511" s="90" t="s">
        <v>834</v>
      </c>
      <c r="D511" s="97"/>
      <c r="E511" s="82">
        <f>E514</f>
        <v>39000</v>
      </c>
      <c r="F511" s="82">
        <f>F514</f>
        <v>0</v>
      </c>
      <c r="G511" s="82">
        <f t="shared" si="26"/>
        <v>39000</v>
      </c>
    </row>
    <row r="512" spans="1:7" s="144" customFormat="1" ht="22.5">
      <c r="A512" s="149" t="s">
        <v>758</v>
      </c>
      <c r="B512" s="91" t="s">
        <v>103</v>
      </c>
      <c r="C512" s="90" t="s">
        <v>835</v>
      </c>
      <c r="D512" s="97"/>
      <c r="E512" s="82">
        <f>E514</f>
        <v>39000</v>
      </c>
      <c r="F512" s="82">
        <f>F514</f>
        <v>0</v>
      </c>
      <c r="G512" s="82">
        <f t="shared" si="26"/>
        <v>39000</v>
      </c>
    </row>
    <row r="513" spans="1:7" s="144" customFormat="1" ht="33.75">
      <c r="A513" s="149" t="s">
        <v>759</v>
      </c>
      <c r="B513" s="91" t="s">
        <v>103</v>
      </c>
      <c r="C513" s="90" t="s">
        <v>836</v>
      </c>
      <c r="D513" s="97"/>
      <c r="E513" s="82">
        <f>E514</f>
        <v>39000</v>
      </c>
      <c r="F513" s="82">
        <f>F514</f>
        <v>0</v>
      </c>
      <c r="G513" s="82">
        <f t="shared" si="26"/>
        <v>39000</v>
      </c>
    </row>
    <row r="514" spans="1:7" s="144" customFormat="1" ht="22.5">
      <c r="A514" s="149" t="s">
        <v>761</v>
      </c>
      <c r="B514" s="91" t="s">
        <v>103</v>
      </c>
      <c r="C514" s="90" t="s">
        <v>837</v>
      </c>
      <c r="D514" s="97"/>
      <c r="E514" s="82">
        <v>39000</v>
      </c>
      <c r="F514" s="82">
        <v>0</v>
      </c>
      <c r="G514" s="82">
        <f t="shared" si="26"/>
        <v>39000</v>
      </c>
    </row>
    <row r="515" spans="1:7" s="144" customFormat="1" ht="12.75">
      <c r="A515" s="112" t="s">
        <v>750</v>
      </c>
      <c r="B515" s="96" t="s">
        <v>103</v>
      </c>
      <c r="C515" s="97" t="s">
        <v>751</v>
      </c>
      <c r="D515" s="97"/>
      <c r="E515" s="98">
        <f>E516</f>
        <v>1295929.25</v>
      </c>
      <c r="F515" s="98">
        <f>F516</f>
        <v>252418.71</v>
      </c>
      <c r="G515" s="98">
        <f t="shared" si="26"/>
        <v>1043510.54</v>
      </c>
    </row>
    <row r="516" spans="1:7" s="144" customFormat="1" ht="12.75">
      <c r="A516" s="111" t="s">
        <v>750</v>
      </c>
      <c r="B516" s="91" t="s">
        <v>103</v>
      </c>
      <c r="C516" s="90" t="s">
        <v>752</v>
      </c>
      <c r="D516" s="90"/>
      <c r="E516" s="98">
        <f>E520+E521+E522</f>
        <v>1295929.25</v>
      </c>
      <c r="F516" s="82">
        <f>F520+F521+F522</f>
        <v>252418.71</v>
      </c>
      <c r="G516" s="82">
        <f t="shared" si="26"/>
        <v>1043510.54</v>
      </c>
    </row>
    <row r="517" spans="1:7" s="144" customFormat="1" ht="12.75">
      <c r="A517" s="111" t="s">
        <v>754</v>
      </c>
      <c r="B517" s="91" t="s">
        <v>103</v>
      </c>
      <c r="C517" s="90" t="s">
        <v>753</v>
      </c>
      <c r="D517" s="90"/>
      <c r="E517" s="98">
        <f>E519</f>
        <v>295929.25</v>
      </c>
      <c r="F517" s="82">
        <f>F519</f>
        <v>153316.71</v>
      </c>
      <c r="G517" s="82">
        <f t="shared" si="26"/>
        <v>142612.54</v>
      </c>
    </row>
    <row r="518" spans="1:7" s="144" customFormat="1" ht="22.5">
      <c r="A518" s="149" t="s">
        <v>758</v>
      </c>
      <c r="B518" s="91" t="s">
        <v>103</v>
      </c>
      <c r="C518" s="90" t="s">
        <v>755</v>
      </c>
      <c r="D518" s="90"/>
      <c r="E518" s="82">
        <f>E519</f>
        <v>295929.25</v>
      </c>
      <c r="F518" s="82">
        <f>F519</f>
        <v>153316.71</v>
      </c>
      <c r="G518" s="82">
        <f t="shared" si="26"/>
        <v>142612.54</v>
      </c>
    </row>
    <row r="519" spans="1:7" s="144" customFormat="1" ht="33.75">
      <c r="A519" s="149" t="s">
        <v>759</v>
      </c>
      <c r="B519" s="91" t="s">
        <v>103</v>
      </c>
      <c r="C519" s="90" t="s">
        <v>756</v>
      </c>
      <c r="D519" s="90"/>
      <c r="E519" s="82">
        <f>E520+E521</f>
        <v>295929.25</v>
      </c>
      <c r="F519" s="82">
        <f>F520+F521</f>
        <v>153316.71</v>
      </c>
      <c r="G519" s="82">
        <f t="shared" si="26"/>
        <v>142612.54</v>
      </c>
    </row>
    <row r="520" spans="1:7" s="144" customFormat="1" ht="12.75">
      <c r="A520" s="149" t="s">
        <v>760</v>
      </c>
      <c r="B520" s="91" t="s">
        <v>103</v>
      </c>
      <c r="C520" s="90" t="s">
        <v>757</v>
      </c>
      <c r="D520" s="90"/>
      <c r="E520" s="82">
        <v>245929.25</v>
      </c>
      <c r="F520" s="82">
        <v>153316.71</v>
      </c>
      <c r="G520" s="82">
        <f t="shared" si="26"/>
        <v>92612.54000000001</v>
      </c>
    </row>
    <row r="521" spans="1:7" s="144" customFormat="1" ht="14.25" customHeight="1">
      <c r="A521" s="149" t="s">
        <v>761</v>
      </c>
      <c r="B521" s="91" t="s">
        <v>103</v>
      </c>
      <c r="C521" s="90" t="s">
        <v>838</v>
      </c>
      <c r="D521" s="90"/>
      <c r="E521" s="82">
        <v>50000</v>
      </c>
      <c r="F521" s="82">
        <v>0</v>
      </c>
      <c r="G521" s="82">
        <f t="shared" si="26"/>
        <v>50000</v>
      </c>
    </row>
    <row r="522" spans="1:7" s="144" customFormat="1" ht="12" customHeight="1">
      <c r="A522" s="148" t="s">
        <v>762</v>
      </c>
      <c r="B522" s="96" t="s">
        <v>103</v>
      </c>
      <c r="C522" s="97" t="s">
        <v>763</v>
      </c>
      <c r="D522" s="97"/>
      <c r="E522" s="98">
        <f>E523</f>
        <v>1000000</v>
      </c>
      <c r="F522" s="98">
        <f>F525</f>
        <v>99102</v>
      </c>
      <c r="G522" s="98">
        <f t="shared" si="26"/>
        <v>900898</v>
      </c>
    </row>
    <row r="523" spans="1:7" s="144" customFormat="1" ht="22.5">
      <c r="A523" s="149" t="s">
        <v>758</v>
      </c>
      <c r="B523" s="91" t="s">
        <v>103</v>
      </c>
      <c r="C523" s="90" t="s">
        <v>764</v>
      </c>
      <c r="D523" s="90"/>
      <c r="E523" s="82">
        <f>E525</f>
        <v>1000000</v>
      </c>
      <c r="F523" s="82">
        <f>F525</f>
        <v>99102</v>
      </c>
      <c r="G523" s="82">
        <f t="shared" si="26"/>
        <v>900898</v>
      </c>
    </row>
    <row r="524" spans="1:7" s="144" customFormat="1" ht="33.75">
      <c r="A524" s="149" t="s">
        <v>759</v>
      </c>
      <c r="B524" s="91" t="s">
        <v>103</v>
      </c>
      <c r="C524" s="90" t="s">
        <v>765</v>
      </c>
      <c r="D524" s="90"/>
      <c r="E524" s="82">
        <f>E525</f>
        <v>1000000</v>
      </c>
      <c r="F524" s="82">
        <f>F525</f>
        <v>99102</v>
      </c>
      <c r="G524" s="82">
        <f t="shared" si="26"/>
        <v>900898</v>
      </c>
    </row>
    <row r="525" spans="1:7" s="144" customFormat="1" ht="12" customHeight="1">
      <c r="A525" s="149" t="s">
        <v>761</v>
      </c>
      <c r="B525" s="91" t="s">
        <v>103</v>
      </c>
      <c r="C525" s="90" t="s">
        <v>766</v>
      </c>
      <c r="D525" s="90"/>
      <c r="E525" s="82">
        <v>1000000</v>
      </c>
      <c r="F525" s="82">
        <v>99102</v>
      </c>
      <c r="G525" s="82">
        <f t="shared" si="26"/>
        <v>900898</v>
      </c>
    </row>
    <row r="526" spans="1:7" s="144" customFormat="1" ht="12" customHeight="1">
      <c r="A526" s="148" t="s">
        <v>792</v>
      </c>
      <c r="B526" s="96" t="s">
        <v>103</v>
      </c>
      <c r="C526" s="97" t="s">
        <v>793</v>
      </c>
      <c r="D526" s="97"/>
      <c r="E526" s="152">
        <f>E527+E552</f>
        <v>4972567.109999999</v>
      </c>
      <c r="F526" s="152">
        <f>F527+F552</f>
        <v>1868512.7999999998</v>
      </c>
      <c r="G526" s="152">
        <f>E536-F526</f>
        <v>1500233.6599999997</v>
      </c>
    </row>
    <row r="527" spans="1:7" s="144" customFormat="1" ht="12" customHeight="1">
      <c r="A527" s="148" t="s">
        <v>851</v>
      </c>
      <c r="B527" s="96" t="s">
        <v>103</v>
      </c>
      <c r="C527" s="97" t="s">
        <v>882</v>
      </c>
      <c r="D527" s="97"/>
      <c r="E527" s="82">
        <f>E532+E535</f>
        <v>3380936.4599999995</v>
      </c>
      <c r="F527" s="82">
        <f>F532+F535</f>
        <v>298862.15</v>
      </c>
      <c r="G527" s="98">
        <f>E527-F527</f>
        <v>3082074.3099999996</v>
      </c>
    </row>
    <row r="528" spans="1:7" s="144" customFormat="1" ht="69" customHeight="1">
      <c r="A528" s="149" t="s">
        <v>840</v>
      </c>
      <c r="B528" s="96" t="s">
        <v>103</v>
      </c>
      <c r="C528" s="90" t="s">
        <v>847</v>
      </c>
      <c r="D528" s="90"/>
      <c r="E528" s="82">
        <f>E532</f>
        <v>12190</v>
      </c>
      <c r="F528" s="82">
        <f>F532</f>
        <v>0</v>
      </c>
      <c r="G528" s="98">
        <f>E528-F528</f>
        <v>12190</v>
      </c>
    </row>
    <row r="529" spans="1:7" s="144" customFormat="1" ht="39" customHeight="1">
      <c r="A529" s="149" t="s">
        <v>841</v>
      </c>
      <c r="B529" s="96" t="s">
        <v>103</v>
      </c>
      <c r="C529" s="90" t="s">
        <v>848</v>
      </c>
      <c r="D529" s="90"/>
      <c r="E529" s="82">
        <f>E532</f>
        <v>12190</v>
      </c>
      <c r="F529" s="82">
        <f>F532</f>
        <v>0</v>
      </c>
      <c r="G529" s="82">
        <f aca="true" t="shared" si="27" ref="G529:G534">E529-F529</f>
        <v>12190</v>
      </c>
    </row>
    <row r="530" spans="1:7" s="144" customFormat="1" ht="63" customHeight="1">
      <c r="A530" s="149" t="s">
        <v>842</v>
      </c>
      <c r="B530" s="96" t="s">
        <v>103</v>
      </c>
      <c r="C530" s="90" t="s">
        <v>849</v>
      </c>
      <c r="D530" s="90"/>
      <c r="E530" s="82">
        <f>E531</f>
        <v>12190</v>
      </c>
      <c r="F530" s="82">
        <f>F531</f>
        <v>0</v>
      </c>
      <c r="G530" s="82">
        <f t="shared" si="27"/>
        <v>12190</v>
      </c>
    </row>
    <row r="531" spans="1:7" s="144" customFormat="1" ht="12.75" customHeight="1">
      <c r="A531" s="149" t="s">
        <v>843</v>
      </c>
      <c r="B531" s="96" t="s">
        <v>103</v>
      </c>
      <c r="C531" s="90" t="s">
        <v>849</v>
      </c>
      <c r="D531" s="90"/>
      <c r="E531" s="82">
        <f>E532</f>
        <v>12190</v>
      </c>
      <c r="F531" s="82">
        <f>F532</f>
        <v>0</v>
      </c>
      <c r="G531" s="82">
        <f t="shared" si="27"/>
        <v>12190</v>
      </c>
    </row>
    <row r="532" spans="1:7" s="144" customFormat="1" ht="27" customHeight="1">
      <c r="A532" s="149" t="s">
        <v>844</v>
      </c>
      <c r="B532" s="96" t="s">
        <v>103</v>
      </c>
      <c r="C532" s="90" t="s">
        <v>850</v>
      </c>
      <c r="D532" s="90"/>
      <c r="E532" s="82">
        <f>E533+E534</f>
        <v>12190</v>
      </c>
      <c r="F532" s="82">
        <f>F533+F534</f>
        <v>0</v>
      </c>
      <c r="G532" s="82">
        <f t="shared" si="27"/>
        <v>12190</v>
      </c>
    </row>
    <row r="533" spans="1:7" s="144" customFormat="1" ht="15" customHeight="1">
      <c r="A533" s="149" t="s">
        <v>845</v>
      </c>
      <c r="B533" s="96" t="s">
        <v>103</v>
      </c>
      <c r="C533" s="90" t="s">
        <v>850</v>
      </c>
      <c r="D533" s="90" t="s">
        <v>605</v>
      </c>
      <c r="E533" s="82">
        <v>7950</v>
      </c>
      <c r="F533" s="82">
        <v>0</v>
      </c>
      <c r="G533" s="82">
        <f t="shared" si="27"/>
        <v>7950</v>
      </c>
    </row>
    <row r="534" spans="1:7" s="144" customFormat="1" ht="33.75" customHeight="1">
      <c r="A534" s="149" t="s">
        <v>846</v>
      </c>
      <c r="B534" s="96" t="s">
        <v>103</v>
      </c>
      <c r="C534" s="90" t="s">
        <v>850</v>
      </c>
      <c r="D534" s="90" t="s">
        <v>606</v>
      </c>
      <c r="E534" s="82">
        <v>4240</v>
      </c>
      <c r="F534" s="82">
        <v>0</v>
      </c>
      <c r="G534" s="82">
        <f t="shared" si="27"/>
        <v>4240</v>
      </c>
    </row>
    <row r="535" spans="1:7" s="144" customFormat="1" ht="22.5">
      <c r="A535" s="112" t="s">
        <v>635</v>
      </c>
      <c r="B535" s="96" t="s">
        <v>103</v>
      </c>
      <c r="C535" s="97" t="s">
        <v>767</v>
      </c>
      <c r="D535" s="97"/>
      <c r="E535" s="98">
        <f>E537</f>
        <v>3368746.4599999995</v>
      </c>
      <c r="F535" s="98">
        <f>F536</f>
        <v>298862.15</v>
      </c>
      <c r="G535" s="98">
        <f>E537-F535</f>
        <v>3069884.3099999996</v>
      </c>
    </row>
    <row r="536" spans="1:7" s="144" customFormat="1" ht="22.5">
      <c r="A536" s="111" t="s">
        <v>193</v>
      </c>
      <c r="B536" s="91" t="s">
        <v>103</v>
      </c>
      <c r="C536" s="90" t="s">
        <v>768</v>
      </c>
      <c r="D536" s="90"/>
      <c r="E536" s="98">
        <f>E537</f>
        <v>3368746.4599999995</v>
      </c>
      <c r="F536" s="82">
        <f>F539+F540+F541+F543+F544+F545+F546+F547+F548+F550+F551</f>
        <v>298862.15</v>
      </c>
      <c r="G536" s="82">
        <f>E538-F536</f>
        <v>2026840.71</v>
      </c>
    </row>
    <row r="537" spans="1:7" s="144" customFormat="1" ht="12.75">
      <c r="A537" s="111" t="s">
        <v>114</v>
      </c>
      <c r="B537" s="91" t="s">
        <v>103</v>
      </c>
      <c r="C537" s="90" t="s">
        <v>769</v>
      </c>
      <c r="D537" s="90"/>
      <c r="E537" s="98">
        <f>E539+E541+E540+E543+E544+E545+E546+E547+E548+E550+E551</f>
        <v>3368746.4599999995</v>
      </c>
      <c r="F537" s="82">
        <f>F536</f>
        <v>298862.15</v>
      </c>
      <c r="G537" s="82">
        <f>E539-F537</f>
        <v>1495503.3900000001</v>
      </c>
    </row>
    <row r="538" spans="1:7" s="144" customFormat="1" ht="22.5">
      <c r="A538" s="111" t="s">
        <v>116</v>
      </c>
      <c r="B538" s="91" t="s">
        <v>103</v>
      </c>
      <c r="C538" s="90" t="s">
        <v>769</v>
      </c>
      <c r="D538" s="90" t="s">
        <v>628</v>
      </c>
      <c r="E538" s="82">
        <f>E539+E540+E541</f>
        <v>2325702.86</v>
      </c>
      <c r="F538" s="82">
        <f>F539+F540+F541</f>
        <v>148304.45</v>
      </c>
      <c r="G538" s="82">
        <f>E538-F538</f>
        <v>2177398.4099999997</v>
      </c>
    </row>
    <row r="539" spans="1:7" s="144" customFormat="1" ht="12.75">
      <c r="A539" s="111" t="s">
        <v>125</v>
      </c>
      <c r="B539" s="91" t="s">
        <v>103</v>
      </c>
      <c r="C539" s="90" t="s">
        <v>769</v>
      </c>
      <c r="D539" s="90" t="s">
        <v>627</v>
      </c>
      <c r="E539" s="82">
        <v>1794365.54</v>
      </c>
      <c r="F539" s="102">
        <v>148304.45</v>
      </c>
      <c r="G539" s="82">
        <f aca="true" t="shared" si="28" ref="G539:G551">E539-F539</f>
        <v>1646061.09</v>
      </c>
    </row>
    <row r="540" spans="1:7" s="144" customFormat="1" ht="12.75">
      <c r="A540" s="111" t="s">
        <v>118</v>
      </c>
      <c r="B540" s="91" t="s">
        <v>103</v>
      </c>
      <c r="C540" s="90" t="s">
        <v>769</v>
      </c>
      <c r="D540" s="90" t="s">
        <v>605</v>
      </c>
      <c r="E540" s="82">
        <v>0</v>
      </c>
      <c r="F540" s="82">
        <v>0</v>
      </c>
      <c r="G540" s="82">
        <f t="shared" si="28"/>
        <v>0</v>
      </c>
    </row>
    <row r="541" spans="1:7" s="144" customFormat="1" ht="12.75">
      <c r="A541" s="111" t="s">
        <v>126</v>
      </c>
      <c r="B541" s="91" t="s">
        <v>103</v>
      </c>
      <c r="C541" s="90" t="s">
        <v>769</v>
      </c>
      <c r="D541" s="90" t="s">
        <v>629</v>
      </c>
      <c r="E541" s="82">
        <v>531337.32</v>
      </c>
      <c r="F541" s="82">
        <v>0</v>
      </c>
      <c r="G541" s="82">
        <f t="shared" si="28"/>
        <v>531337.32</v>
      </c>
    </row>
    <row r="542" spans="1:7" s="144" customFormat="1" ht="12.75">
      <c r="A542" s="111" t="s">
        <v>127</v>
      </c>
      <c r="B542" s="91" t="s">
        <v>103</v>
      </c>
      <c r="C542" s="90" t="s">
        <v>769</v>
      </c>
      <c r="D542" s="90" t="s">
        <v>630</v>
      </c>
      <c r="E542" s="82">
        <f>E543+E544+E545+E546+E547+E548</f>
        <v>1030928.05</v>
      </c>
      <c r="F542" s="82">
        <f>F543+F544+F545+F546+F547+F548</f>
        <v>143557.7</v>
      </c>
      <c r="G542" s="82">
        <f t="shared" si="28"/>
        <v>887370.3500000001</v>
      </c>
    </row>
    <row r="543" spans="1:7" s="144" customFormat="1" ht="12.75">
      <c r="A543" s="111" t="s">
        <v>128</v>
      </c>
      <c r="B543" s="91" t="s">
        <v>103</v>
      </c>
      <c r="C543" s="90" t="s">
        <v>769</v>
      </c>
      <c r="D543" s="90" t="s">
        <v>553</v>
      </c>
      <c r="E543" s="82">
        <v>4384.79</v>
      </c>
      <c r="F543" s="82">
        <v>447.97</v>
      </c>
      <c r="G543" s="82">
        <f t="shared" si="28"/>
        <v>3936.8199999999997</v>
      </c>
    </row>
    <row r="544" spans="1:7" s="144" customFormat="1" ht="12.75">
      <c r="A544" s="111" t="s">
        <v>129</v>
      </c>
      <c r="B544" s="91" t="s">
        <v>103</v>
      </c>
      <c r="C544" s="90" t="s">
        <v>769</v>
      </c>
      <c r="D544" s="90" t="s">
        <v>631</v>
      </c>
      <c r="E544" s="82">
        <v>9000</v>
      </c>
      <c r="F544" s="82">
        <v>0</v>
      </c>
      <c r="G544" s="82">
        <f t="shared" si="28"/>
        <v>9000</v>
      </c>
    </row>
    <row r="545" spans="1:7" s="144" customFormat="1" ht="12.75">
      <c r="A545" s="111" t="s">
        <v>130</v>
      </c>
      <c r="B545" s="91" t="s">
        <v>103</v>
      </c>
      <c r="C545" s="90" t="s">
        <v>769</v>
      </c>
      <c r="D545" s="90" t="s">
        <v>632</v>
      </c>
      <c r="E545" s="82">
        <v>279399.13</v>
      </c>
      <c r="F545" s="82">
        <v>59511.73</v>
      </c>
      <c r="G545" s="82">
        <f t="shared" si="28"/>
        <v>219887.4</v>
      </c>
    </row>
    <row r="546" spans="1:7" s="144" customFormat="1" ht="12.75">
      <c r="A546" s="111" t="s">
        <v>131</v>
      </c>
      <c r="B546" s="91" t="s">
        <v>103</v>
      </c>
      <c r="C546" s="90" t="s">
        <v>769</v>
      </c>
      <c r="D546" s="90" t="s">
        <v>554</v>
      </c>
      <c r="E546" s="82">
        <v>423274.56</v>
      </c>
      <c r="F546" s="82">
        <v>0</v>
      </c>
      <c r="G546" s="82">
        <f t="shared" si="28"/>
        <v>423274.56</v>
      </c>
    </row>
    <row r="547" spans="1:7" s="144" customFormat="1" ht="12.75">
      <c r="A547" s="111" t="s">
        <v>132</v>
      </c>
      <c r="B547" s="91" t="s">
        <v>103</v>
      </c>
      <c r="C547" s="90" t="s">
        <v>769</v>
      </c>
      <c r="D547" s="90" t="s">
        <v>633</v>
      </c>
      <c r="E547" s="82">
        <v>184043.57</v>
      </c>
      <c r="F547" s="82">
        <v>0</v>
      </c>
      <c r="G547" s="82">
        <f t="shared" si="28"/>
        <v>184043.57</v>
      </c>
    </row>
    <row r="548" spans="1:7" s="144" customFormat="1" ht="12.75">
      <c r="A548" s="111" t="s">
        <v>133</v>
      </c>
      <c r="B548" s="91" t="s">
        <v>103</v>
      </c>
      <c r="C548" s="90" t="s">
        <v>769</v>
      </c>
      <c r="D548" s="90" t="s">
        <v>555</v>
      </c>
      <c r="E548" s="82">
        <v>130826</v>
      </c>
      <c r="F548" s="82">
        <v>83598</v>
      </c>
      <c r="G548" s="82">
        <f t="shared" si="28"/>
        <v>47228</v>
      </c>
    </row>
    <row r="549" spans="1:7" s="144" customFormat="1" ht="12.75">
      <c r="A549" s="111" t="s">
        <v>134</v>
      </c>
      <c r="B549" s="91" t="s">
        <v>103</v>
      </c>
      <c r="C549" s="90" t="s">
        <v>769</v>
      </c>
      <c r="D549" s="90" t="s">
        <v>634</v>
      </c>
      <c r="E549" s="82">
        <f>E550+E551</f>
        <v>12115.55</v>
      </c>
      <c r="F549" s="82">
        <f>F550+F551</f>
        <v>7000</v>
      </c>
      <c r="G549" s="82">
        <f t="shared" si="28"/>
        <v>5115.549999999999</v>
      </c>
    </row>
    <row r="550" spans="1:7" s="144" customFormat="1" ht="12.75">
      <c r="A550" s="111" t="s">
        <v>135</v>
      </c>
      <c r="B550" s="91" t="s">
        <v>103</v>
      </c>
      <c r="C550" s="90" t="s">
        <v>769</v>
      </c>
      <c r="D550" s="90" t="s">
        <v>557</v>
      </c>
      <c r="E550" s="82">
        <v>0</v>
      </c>
      <c r="F550" s="82">
        <v>0</v>
      </c>
      <c r="G550" s="82">
        <f t="shared" si="28"/>
        <v>0</v>
      </c>
    </row>
    <row r="551" spans="1:7" s="144" customFormat="1" ht="12.75">
      <c r="A551" s="111" t="s">
        <v>136</v>
      </c>
      <c r="B551" s="91" t="s">
        <v>103</v>
      </c>
      <c r="C551" s="90" t="s">
        <v>769</v>
      </c>
      <c r="D551" s="90" t="s">
        <v>556</v>
      </c>
      <c r="E551" s="82">
        <v>12115.55</v>
      </c>
      <c r="F551" s="82">
        <v>7000</v>
      </c>
      <c r="G551" s="82">
        <f t="shared" si="28"/>
        <v>5115.549999999999</v>
      </c>
    </row>
    <row r="552" spans="1:7" s="144" customFormat="1" ht="22.5">
      <c r="A552" s="148" t="s">
        <v>770</v>
      </c>
      <c r="B552" s="96" t="s">
        <v>103</v>
      </c>
      <c r="C552" s="97" t="s">
        <v>778</v>
      </c>
      <c r="D552" s="97"/>
      <c r="E552" s="98">
        <f>E557+E562</f>
        <v>1591630.65</v>
      </c>
      <c r="F552" s="98">
        <f>F557+F562</f>
        <v>1569650.65</v>
      </c>
      <c r="G552" s="98">
        <f>E554-F552</f>
        <v>0</v>
      </c>
    </row>
    <row r="553" spans="1:7" s="144" customFormat="1" ht="22.5">
      <c r="A553" s="149" t="s">
        <v>771</v>
      </c>
      <c r="B553" s="91" t="s">
        <v>103</v>
      </c>
      <c r="C553" s="90" t="s">
        <v>777</v>
      </c>
      <c r="D553" s="90"/>
      <c r="E553" s="82">
        <f>E557</f>
        <v>1569650.65</v>
      </c>
      <c r="F553" s="82">
        <f>F557</f>
        <v>1569650.65</v>
      </c>
      <c r="G553" s="82">
        <f>E555-F553</f>
        <v>0</v>
      </c>
    </row>
    <row r="554" spans="1:7" s="144" customFormat="1" ht="12.75">
      <c r="A554" s="149" t="s">
        <v>772</v>
      </c>
      <c r="B554" s="91" t="s">
        <v>103</v>
      </c>
      <c r="C554" s="90" t="s">
        <v>777</v>
      </c>
      <c r="D554" s="90"/>
      <c r="E554" s="82">
        <f>E557</f>
        <v>1569650.65</v>
      </c>
      <c r="F554" s="82">
        <f>F557</f>
        <v>1569650.65</v>
      </c>
      <c r="G554" s="82">
        <f>E556-F554</f>
        <v>0</v>
      </c>
    </row>
    <row r="555" spans="1:7" s="144" customFormat="1" ht="33.75">
      <c r="A555" s="149" t="s">
        <v>773</v>
      </c>
      <c r="B555" s="91" t="s">
        <v>103</v>
      </c>
      <c r="C555" s="90" t="s">
        <v>776</v>
      </c>
      <c r="D555" s="90"/>
      <c r="E555" s="82">
        <f>E557</f>
        <v>1569650.65</v>
      </c>
      <c r="F555" s="82">
        <f>F557</f>
        <v>1569650.65</v>
      </c>
      <c r="G555" s="82">
        <f>E557-F555</f>
        <v>0</v>
      </c>
    </row>
    <row r="556" spans="1:7" s="144" customFormat="1" ht="12.75">
      <c r="A556" s="149" t="s">
        <v>774</v>
      </c>
      <c r="B556" s="91" t="s">
        <v>103</v>
      </c>
      <c r="C556" s="90" t="s">
        <v>780</v>
      </c>
      <c r="D556" s="90"/>
      <c r="E556" s="82">
        <f>E557</f>
        <v>1569650.65</v>
      </c>
      <c r="F556" s="82">
        <f>F557</f>
        <v>1569650.65</v>
      </c>
      <c r="G556" s="82">
        <f>E569-F556</f>
        <v>1911718.7000000002</v>
      </c>
    </row>
    <row r="557" spans="1:7" s="144" customFormat="1" ht="11.25" customHeight="1">
      <c r="A557" s="149" t="s">
        <v>775</v>
      </c>
      <c r="B557" s="91" t="s">
        <v>103</v>
      </c>
      <c r="C557" s="90" t="s">
        <v>779</v>
      </c>
      <c r="D557" s="90"/>
      <c r="E557" s="82">
        <v>1569650.65</v>
      </c>
      <c r="F557" s="82">
        <v>1569650.65</v>
      </c>
      <c r="G557" s="82">
        <f>E570-F557</f>
        <v>1911718.7000000002</v>
      </c>
    </row>
    <row r="558" spans="1:7" s="144" customFormat="1" ht="62.25" customHeight="1">
      <c r="A558" s="148" t="s">
        <v>852</v>
      </c>
      <c r="B558" s="96" t="s">
        <v>103</v>
      </c>
      <c r="C558" s="97" t="s">
        <v>856</v>
      </c>
      <c r="D558" s="97"/>
      <c r="E558" s="98">
        <f>E562</f>
        <v>21980</v>
      </c>
      <c r="F558" s="98">
        <f>F562</f>
        <v>0</v>
      </c>
      <c r="G558" s="98">
        <f aca="true" t="shared" si="29" ref="G558:G580">E558-F558</f>
        <v>21980</v>
      </c>
    </row>
    <row r="559" spans="1:7" s="144" customFormat="1" ht="33.75" customHeight="1">
      <c r="A559" s="149" t="s">
        <v>841</v>
      </c>
      <c r="B559" s="91" t="s">
        <v>103</v>
      </c>
      <c r="C559" s="90" t="s">
        <v>857</v>
      </c>
      <c r="D559" s="90"/>
      <c r="E559" s="82">
        <f>E562</f>
        <v>21980</v>
      </c>
      <c r="F559" s="82">
        <f>F562</f>
        <v>0</v>
      </c>
      <c r="G559" s="82">
        <f t="shared" si="29"/>
        <v>21980</v>
      </c>
    </row>
    <row r="560" spans="1:7" s="144" customFormat="1" ht="21" customHeight="1">
      <c r="A560" s="149" t="s">
        <v>853</v>
      </c>
      <c r="B560" s="91" t="s">
        <v>103</v>
      </c>
      <c r="C560" s="90" t="s">
        <v>858</v>
      </c>
      <c r="D560" s="90"/>
      <c r="E560" s="82">
        <f>E562</f>
        <v>21980</v>
      </c>
      <c r="F560" s="82">
        <f>F562</f>
        <v>0</v>
      </c>
      <c r="G560" s="82">
        <f t="shared" si="29"/>
        <v>21980</v>
      </c>
    </row>
    <row r="561" spans="1:7" s="144" customFormat="1" ht="24" customHeight="1">
      <c r="A561" s="149" t="s">
        <v>844</v>
      </c>
      <c r="B561" s="91" t="s">
        <v>855</v>
      </c>
      <c r="C561" s="90" t="s">
        <v>859</v>
      </c>
      <c r="D561" s="90"/>
      <c r="E561" s="82">
        <f>E562</f>
        <v>21980</v>
      </c>
      <c r="F561" s="82">
        <f>F562</f>
        <v>0</v>
      </c>
      <c r="G561" s="82">
        <f t="shared" si="29"/>
        <v>21980</v>
      </c>
    </row>
    <row r="562" spans="1:7" s="144" customFormat="1" ht="33.75" customHeight="1">
      <c r="A562" s="149" t="s">
        <v>854</v>
      </c>
      <c r="B562" s="91" t="s">
        <v>103</v>
      </c>
      <c r="C562" s="90" t="s">
        <v>859</v>
      </c>
      <c r="D562" s="90" t="s">
        <v>644</v>
      </c>
      <c r="E562" s="82">
        <v>21980</v>
      </c>
      <c r="F562" s="82">
        <v>0</v>
      </c>
      <c r="G562" s="82">
        <f t="shared" si="29"/>
        <v>21980</v>
      </c>
    </row>
    <row r="563" spans="1:7" s="144" customFormat="1" ht="13.5" customHeight="1">
      <c r="A563" s="148" t="s">
        <v>860</v>
      </c>
      <c r="B563" s="96" t="s">
        <v>103</v>
      </c>
      <c r="C563" s="97" t="s">
        <v>866</v>
      </c>
      <c r="D563" s="97"/>
      <c r="E563" s="98">
        <f>E568</f>
        <v>23997.1</v>
      </c>
      <c r="F563" s="98">
        <f>F568</f>
        <v>0</v>
      </c>
      <c r="G563" s="98">
        <f t="shared" si="29"/>
        <v>23997.1</v>
      </c>
    </row>
    <row r="564" spans="1:7" s="144" customFormat="1" ht="17.25" customHeight="1">
      <c r="A564" s="149" t="s">
        <v>861</v>
      </c>
      <c r="B564" s="91" t="s">
        <v>103</v>
      </c>
      <c r="C564" s="90" t="s">
        <v>867</v>
      </c>
      <c r="D564" s="90"/>
      <c r="E564" s="82">
        <f>E568</f>
        <v>23997.1</v>
      </c>
      <c r="F564" s="82">
        <f>F568</f>
        <v>0</v>
      </c>
      <c r="G564" s="82">
        <f t="shared" si="29"/>
        <v>23997.1</v>
      </c>
    </row>
    <row r="565" spans="1:7" s="144" customFormat="1" ht="21" customHeight="1">
      <c r="A565" s="149" t="s">
        <v>862</v>
      </c>
      <c r="B565" s="91" t="s">
        <v>103</v>
      </c>
      <c r="C565" s="90" t="s">
        <v>868</v>
      </c>
      <c r="D565" s="90"/>
      <c r="E565" s="82">
        <f>E568</f>
        <v>23997.1</v>
      </c>
      <c r="F565" s="82">
        <f>F568</f>
        <v>0</v>
      </c>
      <c r="G565" s="82">
        <f t="shared" si="29"/>
        <v>23997.1</v>
      </c>
    </row>
    <row r="566" spans="1:7" s="144" customFormat="1" ht="20.25" customHeight="1">
      <c r="A566" s="149" t="s">
        <v>863</v>
      </c>
      <c r="B566" s="91" t="s">
        <v>103</v>
      </c>
      <c r="C566" s="90" t="s">
        <v>869</v>
      </c>
      <c r="D566" s="90"/>
      <c r="E566" s="82">
        <f>E568</f>
        <v>23997.1</v>
      </c>
      <c r="F566" s="82">
        <f>F568</f>
        <v>0</v>
      </c>
      <c r="G566" s="82">
        <f t="shared" si="29"/>
        <v>23997.1</v>
      </c>
    </row>
    <row r="567" spans="1:7" s="144" customFormat="1" ht="20.25" customHeight="1">
      <c r="A567" s="149" t="s">
        <v>864</v>
      </c>
      <c r="B567" s="91" t="s">
        <v>103</v>
      </c>
      <c r="C567" s="90" t="s">
        <v>870</v>
      </c>
      <c r="D567" s="90"/>
      <c r="E567" s="82">
        <f>E568</f>
        <v>23997.1</v>
      </c>
      <c r="F567" s="82">
        <f>F568</f>
        <v>0</v>
      </c>
      <c r="G567" s="82">
        <f t="shared" si="29"/>
        <v>23997.1</v>
      </c>
    </row>
    <row r="568" spans="1:7" s="144" customFormat="1" ht="33.75" customHeight="1">
      <c r="A568" s="149" t="s">
        <v>865</v>
      </c>
      <c r="B568" s="91" t="s">
        <v>103</v>
      </c>
      <c r="C568" s="90" t="s">
        <v>871</v>
      </c>
      <c r="D568" s="90"/>
      <c r="E568" s="82">
        <v>23997.1</v>
      </c>
      <c r="F568" s="82">
        <v>0</v>
      </c>
      <c r="G568" s="82">
        <f t="shared" si="29"/>
        <v>23997.1</v>
      </c>
    </row>
    <row r="569" spans="1:7" s="144" customFormat="1" ht="36.75" customHeight="1">
      <c r="A569" s="148" t="s">
        <v>781</v>
      </c>
      <c r="B569" s="96" t="s">
        <v>103</v>
      </c>
      <c r="C569" s="97" t="s">
        <v>784</v>
      </c>
      <c r="D569" s="97"/>
      <c r="E569" s="98">
        <f>E572</f>
        <v>3481369.35</v>
      </c>
      <c r="F569" s="98">
        <f>F572</f>
        <v>1653369.35</v>
      </c>
      <c r="G569" s="98">
        <f t="shared" si="29"/>
        <v>1828000</v>
      </c>
    </row>
    <row r="570" spans="1:7" s="144" customFormat="1" ht="22.5">
      <c r="A570" s="149" t="s">
        <v>782</v>
      </c>
      <c r="B570" s="91" t="s">
        <v>103</v>
      </c>
      <c r="C570" s="90" t="s">
        <v>785</v>
      </c>
      <c r="D570" s="90"/>
      <c r="E570" s="82">
        <f>E572</f>
        <v>3481369.35</v>
      </c>
      <c r="F570" s="82">
        <f>F572</f>
        <v>1653369.35</v>
      </c>
      <c r="G570" s="98">
        <f t="shared" si="29"/>
        <v>1828000</v>
      </c>
    </row>
    <row r="571" spans="1:7" s="144" customFormat="1" ht="12.75">
      <c r="A571" s="149" t="s">
        <v>722</v>
      </c>
      <c r="B571" s="91" t="s">
        <v>103</v>
      </c>
      <c r="C571" s="90" t="s">
        <v>786</v>
      </c>
      <c r="D571" s="90"/>
      <c r="E571" s="82">
        <f>E572</f>
        <v>3481369.35</v>
      </c>
      <c r="F571" s="82">
        <f>F572</f>
        <v>1653369.35</v>
      </c>
      <c r="G571" s="98">
        <f t="shared" si="29"/>
        <v>1828000</v>
      </c>
    </row>
    <row r="572" spans="1:7" s="144" customFormat="1" ht="54.75" customHeight="1">
      <c r="A572" s="149" t="s">
        <v>723</v>
      </c>
      <c r="B572" s="91" t="s">
        <v>103</v>
      </c>
      <c r="C572" s="90" t="s">
        <v>787</v>
      </c>
      <c r="D572" s="90"/>
      <c r="E572" s="82">
        <f>E573+E577</f>
        <v>3481369.35</v>
      </c>
      <c r="F572" s="82">
        <f>F573+F577</f>
        <v>1653369.35</v>
      </c>
      <c r="G572" s="98">
        <f t="shared" si="29"/>
        <v>1828000</v>
      </c>
    </row>
    <row r="573" spans="1:7" s="144" customFormat="1" ht="88.5" customHeight="1">
      <c r="A573" s="148" t="s">
        <v>783</v>
      </c>
      <c r="B573" s="96" t="s">
        <v>103</v>
      </c>
      <c r="C573" s="97" t="s">
        <v>788</v>
      </c>
      <c r="D573" s="97"/>
      <c r="E573" s="98">
        <f>E576</f>
        <v>2981369.35</v>
      </c>
      <c r="F573" s="98">
        <f>F576</f>
        <v>1653369.35</v>
      </c>
      <c r="G573" s="98">
        <f t="shared" si="29"/>
        <v>1328000</v>
      </c>
    </row>
    <row r="574" spans="1:11" s="144" customFormat="1" ht="12.75">
      <c r="A574" s="149" t="s">
        <v>725</v>
      </c>
      <c r="B574" s="91" t="s">
        <v>103</v>
      </c>
      <c r="C574" s="90" t="s">
        <v>789</v>
      </c>
      <c r="D574" s="90"/>
      <c r="E574" s="82">
        <f>E576</f>
        <v>2981369.35</v>
      </c>
      <c r="F574" s="82">
        <f>F576</f>
        <v>1653369.35</v>
      </c>
      <c r="G574" s="82">
        <f t="shared" si="29"/>
        <v>1328000</v>
      </c>
      <c r="J574" s="145"/>
      <c r="K574" s="150"/>
    </row>
    <row r="575" spans="1:7" s="144" customFormat="1" ht="12.75">
      <c r="A575" s="149" t="s">
        <v>726</v>
      </c>
      <c r="B575" s="91" t="s">
        <v>103</v>
      </c>
      <c r="C575" s="90" t="s">
        <v>790</v>
      </c>
      <c r="D575" s="90"/>
      <c r="E575" s="82">
        <f>E576</f>
        <v>2981369.35</v>
      </c>
      <c r="F575" s="82">
        <f>F576</f>
        <v>1653369.35</v>
      </c>
      <c r="G575" s="82">
        <f t="shared" si="29"/>
        <v>1328000</v>
      </c>
    </row>
    <row r="576" spans="1:11" s="144" customFormat="1" ht="22.5">
      <c r="A576" s="149" t="s">
        <v>727</v>
      </c>
      <c r="B576" s="91" t="s">
        <v>103</v>
      </c>
      <c r="C576" s="90" t="s">
        <v>791</v>
      </c>
      <c r="D576" s="90"/>
      <c r="E576" s="82">
        <v>2981369.35</v>
      </c>
      <c r="F576" s="82">
        <v>1653369.35</v>
      </c>
      <c r="G576" s="82">
        <f t="shared" si="29"/>
        <v>1328000</v>
      </c>
      <c r="J576" s="145"/>
      <c r="K576" s="150"/>
    </row>
    <row r="577" spans="1:11" s="144" customFormat="1" ht="124.5" customHeight="1">
      <c r="A577" s="148" t="s">
        <v>872</v>
      </c>
      <c r="B577" s="96" t="s">
        <v>103</v>
      </c>
      <c r="C577" s="97" t="s">
        <v>873</v>
      </c>
      <c r="D577" s="97"/>
      <c r="E577" s="98">
        <f>E580</f>
        <v>500000</v>
      </c>
      <c r="F577" s="98">
        <f>F580</f>
        <v>0</v>
      </c>
      <c r="G577" s="98">
        <f t="shared" si="29"/>
        <v>500000</v>
      </c>
      <c r="J577" s="145"/>
      <c r="K577" s="150"/>
    </row>
    <row r="578" spans="1:11" s="144" customFormat="1" ht="12.75">
      <c r="A578" s="149" t="s">
        <v>725</v>
      </c>
      <c r="B578" s="91" t="s">
        <v>103</v>
      </c>
      <c r="C578" s="90" t="s">
        <v>874</v>
      </c>
      <c r="D578" s="90"/>
      <c r="E578" s="82">
        <f>E580</f>
        <v>500000</v>
      </c>
      <c r="F578" s="82">
        <f>F580</f>
        <v>0</v>
      </c>
      <c r="G578" s="82">
        <f t="shared" si="29"/>
        <v>500000</v>
      </c>
      <c r="J578" s="145"/>
      <c r="K578" s="150"/>
    </row>
    <row r="579" spans="1:11" s="144" customFormat="1" ht="12.75">
      <c r="A579" s="149" t="s">
        <v>726</v>
      </c>
      <c r="B579" s="91" t="s">
        <v>103</v>
      </c>
      <c r="C579" s="90" t="s">
        <v>875</v>
      </c>
      <c r="D579" s="90"/>
      <c r="E579" s="82">
        <f>E580</f>
        <v>500000</v>
      </c>
      <c r="F579" s="82">
        <f>F580</f>
        <v>0</v>
      </c>
      <c r="G579" s="82">
        <f t="shared" si="29"/>
        <v>500000</v>
      </c>
      <c r="J579" s="145"/>
      <c r="K579" s="150"/>
    </row>
    <row r="580" spans="1:11" s="144" customFormat="1" ht="22.5">
      <c r="A580" s="149" t="s">
        <v>727</v>
      </c>
      <c r="B580" s="91" t="s">
        <v>103</v>
      </c>
      <c r="C580" s="90" t="s">
        <v>876</v>
      </c>
      <c r="D580" s="90"/>
      <c r="E580" s="82">
        <v>500000</v>
      </c>
      <c r="F580" s="82">
        <v>0</v>
      </c>
      <c r="G580" s="82">
        <f t="shared" si="29"/>
        <v>500000</v>
      </c>
      <c r="J580" s="145"/>
      <c r="K580" s="150"/>
    </row>
    <row r="581" spans="1:7" s="22" customFormat="1" ht="22.5">
      <c r="A581" s="159" t="s">
        <v>883</v>
      </c>
      <c r="B581" s="158">
        <v>450</v>
      </c>
      <c r="C581" s="160" t="s">
        <v>884</v>
      </c>
      <c r="D581" s="90"/>
      <c r="E581" s="161">
        <f>Доходы!D21-расходы!E7</f>
        <v>0</v>
      </c>
      <c r="F581" s="162">
        <f>Доходы!E21-расходы!F7</f>
        <v>16714623.029999997</v>
      </c>
      <c r="G581" s="162">
        <v>-16714623.03</v>
      </c>
    </row>
    <row r="582" spans="4:5" ht="12.75">
      <c r="D582" s="22"/>
      <c r="E582" s="151"/>
    </row>
    <row r="583" ht="12.75">
      <c r="E583" s="151"/>
    </row>
    <row r="584" ht="12.75">
      <c r="E584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80"/>
      <c r="B1" s="180"/>
      <c r="C1" s="180"/>
      <c r="D1" s="180"/>
      <c r="E1" s="180"/>
      <c r="F1" s="180"/>
    </row>
    <row r="2" spans="1:6" ht="12.75">
      <c r="A2" s="15"/>
      <c r="B2" s="20"/>
      <c r="C2" s="50"/>
      <c r="D2" s="51"/>
      <c r="E2" s="52"/>
      <c r="F2" s="53" t="s">
        <v>72</v>
      </c>
    </row>
    <row r="3" spans="1:6" ht="15">
      <c r="A3" s="54" t="s">
        <v>327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81" t="s">
        <v>54</v>
      </c>
      <c r="B5" s="184" t="s">
        <v>75</v>
      </c>
      <c r="C5" s="165" t="s">
        <v>85</v>
      </c>
      <c r="D5" s="170" t="s">
        <v>76</v>
      </c>
      <c r="E5" s="189" t="s">
        <v>64</v>
      </c>
      <c r="F5" s="173" t="s">
        <v>74</v>
      </c>
    </row>
    <row r="6" spans="1:6" ht="12.75">
      <c r="A6" s="182"/>
      <c r="B6" s="185"/>
      <c r="C6" s="187"/>
      <c r="D6" s="166"/>
      <c r="E6" s="190"/>
      <c r="F6" s="192"/>
    </row>
    <row r="7" spans="1:6" ht="12.75">
      <c r="A7" s="182"/>
      <c r="B7" s="185"/>
      <c r="C7" s="187"/>
      <c r="D7" s="166"/>
      <c r="E7" s="190"/>
      <c r="F7" s="193"/>
    </row>
    <row r="8" spans="1:6" ht="12.75">
      <c r="A8" s="182"/>
      <c r="B8" s="185"/>
      <c r="C8" s="187"/>
      <c r="D8" s="166"/>
      <c r="E8" s="190"/>
      <c r="F8" s="193"/>
    </row>
    <row r="9" spans="1:6" ht="12.75">
      <c r="A9" s="183"/>
      <c r="B9" s="186"/>
      <c r="C9" s="188"/>
      <c r="D9" s="167"/>
      <c r="E9" s="191"/>
      <c r="F9" s="194"/>
    </row>
    <row r="10" spans="1:6" ht="13.5" thickBot="1">
      <c r="A10" s="27">
        <v>1</v>
      </c>
      <c r="B10" s="6">
        <v>2</v>
      </c>
      <c r="C10" s="41">
        <v>3</v>
      </c>
      <c r="D10" s="42" t="s">
        <v>50</v>
      </c>
      <c r="E10" s="42" t="s">
        <v>51</v>
      </c>
      <c r="F10" s="42" t="s">
        <v>55</v>
      </c>
    </row>
    <row r="11" spans="1:6" ht="21.75" customHeight="1">
      <c r="A11" s="72" t="s">
        <v>90</v>
      </c>
      <c r="B11" s="73">
        <v>500</v>
      </c>
      <c r="C11" s="87" t="s">
        <v>411</v>
      </c>
      <c r="D11" s="82">
        <v>0</v>
      </c>
      <c r="E11" s="74">
        <v>-16714623.03</v>
      </c>
      <c r="F11" s="74">
        <f>D11-E11</f>
        <v>16714623.03</v>
      </c>
    </row>
    <row r="12" spans="1:6" ht="24.75" customHeight="1">
      <c r="A12" s="72" t="s">
        <v>328</v>
      </c>
      <c r="B12" s="103">
        <v>700</v>
      </c>
      <c r="C12" s="89" t="s">
        <v>412</v>
      </c>
      <c r="D12" s="82">
        <v>0</v>
      </c>
      <c r="E12" s="82">
        <v>-16714623.03</v>
      </c>
      <c r="F12" s="82">
        <f>D12-E12</f>
        <v>16714623.03</v>
      </c>
    </row>
    <row r="13" spans="1:6" ht="24.75" customHeight="1">
      <c r="A13" s="105" t="s">
        <v>329</v>
      </c>
      <c r="B13" s="103">
        <v>700</v>
      </c>
      <c r="C13" s="89" t="s">
        <v>413</v>
      </c>
      <c r="D13" s="104">
        <v>-39931210.68</v>
      </c>
      <c r="E13" s="104">
        <v>-46694629.61</v>
      </c>
      <c r="F13" s="74">
        <f>E13-D13</f>
        <v>-6763418.93</v>
      </c>
    </row>
    <row r="14" spans="1:6" ht="24.75" customHeight="1">
      <c r="A14" s="105" t="s">
        <v>330</v>
      </c>
      <c r="B14" s="103">
        <v>700</v>
      </c>
      <c r="C14" s="89" t="s">
        <v>414</v>
      </c>
      <c r="D14" s="104">
        <v>39931210.68</v>
      </c>
      <c r="E14" s="104">
        <v>29980006.58</v>
      </c>
      <c r="F14" s="74">
        <f>D14-E14</f>
        <v>9951204.100000001</v>
      </c>
    </row>
    <row r="15" spans="1:6" ht="24" customHeight="1">
      <c r="A15" s="105" t="s">
        <v>331</v>
      </c>
      <c r="B15" s="103">
        <v>710</v>
      </c>
      <c r="C15" s="89" t="s">
        <v>415</v>
      </c>
      <c r="D15" s="104">
        <f>D13</f>
        <v>-39931210.68</v>
      </c>
      <c r="E15" s="104">
        <f>E13</f>
        <v>-46694629.61</v>
      </c>
      <c r="F15" s="74">
        <f>E15-D15</f>
        <v>-6763418.93</v>
      </c>
    </row>
    <row r="16" spans="1:6" ht="23.25" customHeight="1">
      <c r="A16" s="105" t="s">
        <v>332</v>
      </c>
      <c r="B16" s="103">
        <v>710</v>
      </c>
      <c r="C16" s="89" t="s">
        <v>416</v>
      </c>
      <c r="D16" s="104">
        <f>D13</f>
        <v>-39931210.68</v>
      </c>
      <c r="E16" s="104">
        <f>E13</f>
        <v>-46694629.61</v>
      </c>
      <c r="F16" s="74">
        <f>E16-D16</f>
        <v>-6763418.93</v>
      </c>
    </row>
    <row r="17" spans="1:6" ht="32.25" customHeight="1">
      <c r="A17" s="105" t="s">
        <v>333</v>
      </c>
      <c r="B17" s="103">
        <v>710</v>
      </c>
      <c r="C17" s="89" t="s">
        <v>417</v>
      </c>
      <c r="D17" s="104">
        <f>D13</f>
        <v>-39931210.68</v>
      </c>
      <c r="E17" s="104">
        <f>E13</f>
        <v>-46694629.61</v>
      </c>
      <c r="F17" s="74">
        <f>E17-D17</f>
        <v>-6763418.93</v>
      </c>
    </row>
    <row r="18" spans="1:6" ht="20.25" customHeight="1">
      <c r="A18" s="105" t="s">
        <v>334</v>
      </c>
      <c r="B18" s="103">
        <v>720</v>
      </c>
      <c r="C18" s="89" t="s">
        <v>418</v>
      </c>
      <c r="D18" s="104">
        <f>D14</f>
        <v>39931210.68</v>
      </c>
      <c r="E18" s="104">
        <f>E14</f>
        <v>29980006.58</v>
      </c>
      <c r="F18" s="115">
        <f>D18-E18</f>
        <v>9951204.100000001</v>
      </c>
    </row>
    <row r="19" spans="1:6" ht="24.75" customHeight="1">
      <c r="A19" s="105" t="s">
        <v>335</v>
      </c>
      <c r="B19" s="103">
        <v>720</v>
      </c>
      <c r="C19" s="89" t="s">
        <v>419</v>
      </c>
      <c r="D19" s="104">
        <f>D14</f>
        <v>39931210.68</v>
      </c>
      <c r="E19" s="104">
        <f>E14</f>
        <v>29980006.58</v>
      </c>
      <c r="F19" s="115">
        <f>D19-E19</f>
        <v>9951204.100000001</v>
      </c>
    </row>
    <row r="20" spans="1:6" ht="37.5" customHeight="1">
      <c r="A20" s="105" t="s">
        <v>336</v>
      </c>
      <c r="B20" s="88" t="s">
        <v>102</v>
      </c>
      <c r="C20" s="89" t="s">
        <v>420</v>
      </c>
      <c r="D20" s="104">
        <f>D14</f>
        <v>39931210.68</v>
      </c>
      <c r="E20" s="104">
        <f>E14</f>
        <v>29980006.58</v>
      </c>
      <c r="F20" s="115">
        <f>D20-E20</f>
        <v>9951204.100000001</v>
      </c>
    </row>
    <row r="21" spans="1:6" ht="12.75">
      <c r="A21" s="22"/>
      <c r="B21" s="22"/>
      <c r="C21" s="22"/>
      <c r="D21" s="35"/>
      <c r="E21" s="35"/>
      <c r="F21" s="35"/>
    </row>
    <row r="22" spans="1:6" ht="24.75" customHeight="1">
      <c r="A22" s="179" t="s">
        <v>91</v>
      </c>
      <c r="B22" s="179"/>
      <c r="C22" s="75" t="s">
        <v>886</v>
      </c>
      <c r="D22" s="35"/>
      <c r="E22" s="35"/>
      <c r="F22" s="35"/>
    </row>
    <row r="23" spans="1:6" ht="12.75">
      <c r="A23" s="65" t="s">
        <v>92</v>
      </c>
      <c r="B23" s="66"/>
      <c r="C23" s="65" t="s">
        <v>77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60</v>
      </c>
      <c r="B26" s="16"/>
      <c r="C26" s="16"/>
      <c r="D26" s="33"/>
      <c r="E26" s="29"/>
      <c r="F26" s="30"/>
    </row>
    <row r="27" spans="1:6" ht="12.75">
      <c r="A27" s="5" t="s">
        <v>93</v>
      </c>
      <c r="B27" s="5"/>
      <c r="C27" s="5" t="s">
        <v>78</v>
      </c>
      <c r="D27" s="33"/>
      <c r="E27" s="29"/>
      <c r="F27" s="30"/>
    </row>
    <row r="28" spans="1:6" ht="12.75">
      <c r="A28" s="65" t="s">
        <v>92</v>
      </c>
      <c r="B28" s="15"/>
      <c r="C28" s="65" t="s">
        <v>77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885</v>
      </c>
      <c r="B30" s="8"/>
      <c r="C30" s="67" t="s">
        <v>337</v>
      </c>
      <c r="D30" s="33"/>
      <c r="E30" s="29"/>
      <c r="F30" s="30"/>
    </row>
    <row r="31" spans="1:6" ht="12.75">
      <c r="A31" s="65" t="s">
        <v>92</v>
      </c>
      <c r="B31" s="15"/>
      <c r="C31" s="65" t="s">
        <v>77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финансовый отдел</cp:lastModifiedBy>
  <cp:lastPrinted>2014-11-10T10:53:17Z</cp:lastPrinted>
  <dcterms:created xsi:type="dcterms:W3CDTF">1999-06-18T11:49:53Z</dcterms:created>
  <dcterms:modified xsi:type="dcterms:W3CDTF">2014-11-14T06:55:20Z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