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2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<sst xmlns="http://schemas.openxmlformats.org/spreadsheetml/2006/main" count="1630" uniqueCount="670">
  <si>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</si>
  <si>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</si>
  <si>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</si>
  <si>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</si>
  <si>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</si>
  <si>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</si>
  <si>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</si>
  <si>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</si>
  <si>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</si>
  <si>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</si>
  <si>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</si>
  <si>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</si>
  <si>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</si>
  <si>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</si>
  <si>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</si>
  <si>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</si>
  <si>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</si>
  <si>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</si>
  <si>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</si>
  <si>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</si>
  <si>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</si>
  <si>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</si>
  <si>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</si>
  <si>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</si>
  <si>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</si>
  <si>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</si>
  <si>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</si>
  <si>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</si>
  <si>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</si>
  <si>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</si>
  <si>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</si>
  <si>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</si>
  <si>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</si>
  <si>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</si>
  <si>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</si>
  <si>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</si>
  <si>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</si>
  <si>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</si>
  <si>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</si>
  <si>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</si>
  <si>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</si>
  <si>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</si>
  <si>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</si>
  <si>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</si>
  <si>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</si>
  <si>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</si>
  <si>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</si>
  <si>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</si>
  <si>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</si>
  <si>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</si>
  <si>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</si>
  <si>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</si>
  <si>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</si>
  <si>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</si>
  <si>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</si>
  <si>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</si>
  <si>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</si>
  <si>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</si>
  <si>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</si>
  <si>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</si>
  <si>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</si>
  <si>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</si>
  <si>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</si>
  <si>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</si>
  <si>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</si>
  <si>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</si>
  <si>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</si>
  <si>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</si>
  <si>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</si>
  <si>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</si>
  <si>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</si>
  <si>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</si>
  <si>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</si>
  <si>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</si>
  <si>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</si>
  <si>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</si>
  <si>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</si>
  <si>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</si>
  <si>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</si>
  <si>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</si>
  <si>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</si>
  <si>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</si>
  <si>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</si>
  <si>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</si>
  <si>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</si>
  <si>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</si>
  <si>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</si>
  <si>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</si>
  <si>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</si>
  <si>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</si>
  <si>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</si>
  <si>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</si>
  <si>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</si>
  <si>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</si>
  <si>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</si>
  <si>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</si>
  <si>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</si>
  <si>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</si>
  <si>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</si>
  <si>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</si>
  <si>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</si>
  <si>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</si>
  <si>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</si>
  <si>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</si>
  <si>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</si>
  <si>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</si>
  <si>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</si>
  <si>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</si>
  <si>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</si>
  <si>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</si>
  <si>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</si>
  <si>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</si>
  <si>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</si>
  <si>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</si>
  <si>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</si>
  <si>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</si>
  <si>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</si>
  <si>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</si>
  <si>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</si>
  <si>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</si>
  <si>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</si>
  <si>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</si>
  <si>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</si>
  <si>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</si>
  <si>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</si>
  <si>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</si>
  <si>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</si>
  <si>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</si>
  <si>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</si>
  <si>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</si>
  <si>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</si>
  <si>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</si>
  <si>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</si>
  <si>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</si>
  <si>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</si>
  <si>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</si>
  <si>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</si>
  <si>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</si>
  <si>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</si>
  <si>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</si>
  <si>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</si>
  <si>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</si>
  <si>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</si>
  <si>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</si>
  <si>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</si>
  <si>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</si>
  <si>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</si>
  <si>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</si>
  <si>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</si>
  <si>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</si>
  <si>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</si>
  <si>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</si>
  <si>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</si>
  <si>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</si>
  <si>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</si>
  <si>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</si>
  <si>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</si>
  <si>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</si>
  <si>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</si>
  <si>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</si>
  <si>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</si>
  <si>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</si>
  <si>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</si>
  <si>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</si>
  <si>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</si>
  <si>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</si>
  <si>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</si>
  <si>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</si>
  <si>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</si>
  <si>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</si>
  <si>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</si>
  <si>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</si>
  <si>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</si>
  <si>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</si>
  <si>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</si>
  <si>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</si>
  <si>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</si>
  <si>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</si>
  <si>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</si>
  <si>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</si>
  <si>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</si>
  <si>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</si>
  <si>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</si>
  <si>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</si>
  <si>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</si>
  <si>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</si>
  <si>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</si>
  <si>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</si>
  <si>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</si>
  <si>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</si>
  <si>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</si>
  <si>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</si>
  <si>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</si>
  <si>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</si>
  <si>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</si>
  <si>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</si>
  <si>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</si>
  <si>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</si>
  <si>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</si>
  <si>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</si>
  <si>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</si>
  <si>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</si>
  <si>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</si>
  <si>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</si>
  <si>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</si>
  <si>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</si>
  <si>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</si>
  <si>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</si>
  <si>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</si>
  <si>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</si>
  <si>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</si>
  <si>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</si>
  <si>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</si>
  <si>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</si>
  <si>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</si>
  <si>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</si>
  <si>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</si>
  <si>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</si>
  <si>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</si>
  <si>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</si>
  <si>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</si>
  <si>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</si>
  <si>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</si>
  <si>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</si>
  <si>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</si>
  <si>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</si>
  <si>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</si>
  <si>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</si>
  <si>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</si>
  <si>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</si>
  <si>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</si>
  <si>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</si>
  <si>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</si>
  <si>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</si>
  <si>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</si>
  <si>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</si>
  <si>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</si>
  <si>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</si>
  <si>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</si>
  <si>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</si>
  <si>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</si>
  <si>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</si>
  <si>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</si>
  <si>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</si>
  <si>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</si>
  <si>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</si>
  <si>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</si>
  <si>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</si>
  <si>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</si>
  <si>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</si>
  <si>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</si>
  <si>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</si>
  <si>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</si>
  <si>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</si>
  <si>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</si>
  <si>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</si>
  <si>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</si>
  <si>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</si>
  <si>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</si>
  <si>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</si>
  <si>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</si>
  <si>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</si>
  <si>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</si>
  <si>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</si>
  <si>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</si>
  <si>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</si>
  <si>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</si>
  <si>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</si>
  <si>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</si>
  <si>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</si>
  <si>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</si>
  <si>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</si>
  <si>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</si>
  <si>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</si>
  <si>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</si>
  <si>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</si>
  <si>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</si>
  <si>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</si>
  <si>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</si>
  <si>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</si>
  <si>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</si>
  <si>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</si>
  <si>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</si>
  <si>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</si>
  <si>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</si>
  <si>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</si>
  <si>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</si>
  <si>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</si>
  <si>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</si>
  <si>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</si>
  <si>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</si>
  <si>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</si>
  <si>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</si>
  <si>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</si>
  <si>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</si>
  <si>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</si>
  <si>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</si>
  <si>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</si>
  <si>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</si>
  <si>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</si>
  <si>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</si>
  <si>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</si>
  <si>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</si>
  <si>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</si>
  <si>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</si>
  <si>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</si>
  <si>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</si>
  <si>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</si>
  <si>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</si>
  <si>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</si>
  <si>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</si>
  <si>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</si>
  <si>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</si>
  <si>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</si>
  <si>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</si>
  <si>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</si>
  <si>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</si>
  <si>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</si>
  <si>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</si>
  <si>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</si>
  <si>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</si>
  <si>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</si>
  <si>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</si>
  <si>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</si>
  <si>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</si>
  <si>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</si>
  <si>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</si>
  <si>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</si>
  <si>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</si>
  <si>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</si>
  <si>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</si>
  <si>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</si>
  <si>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</si>
  <si>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</si>
  <si>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</si>
  <si>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</si>
  <si>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</si>
  <si>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</si>
  <si>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</si>
  <si>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</si>
  <si>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</si>
  <si>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</si>
  <si>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</si>
  <si>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</si>
  <si>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</si>
  <si>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</si>
  <si>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</si>
  <si>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</si>
  <si>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</si>
  <si>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</si>
  <si>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</si>
  <si>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</si>
  <si>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</si>
  <si>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</si>
  <si>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</si>
  <si>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</si>
  <si>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</si>
  <si>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</si>
  <si>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</si>
  <si>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</si>
  <si>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</si>
  <si>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</si>
  <si>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</si>
  <si>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</si>
  <si>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</si>
  <si>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</si>
  <si>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</si>
  <si>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</si>
  <si>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</si>
  <si>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</si>
  <si>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</si>
  <si>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</si>
  <si>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</si>
  <si>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</si>
  <si>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</si>
  <si>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</si>
  <si>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</si>
  <si>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</si>
  <si>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</si>
  <si>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</si>
  <si>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</si>
  <si>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</si>
  <si>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</si>
  <si>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</si>
  <si>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</si>
  <si>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</si>
  <si>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</si>
  <si>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</si>
  <si>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</si>
  <si>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</si>
  <si>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</si>
  <si>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</si>
  <si>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</si>
  <si>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</si>
  <si>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</si>
  <si>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</si>
  <si>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</si>
  <si>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</si>
  <si>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</si>
  <si>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</si>
  <si>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</si>
  <si>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</si>
  <si>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</si>
  <si>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</si>
  <si>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</si>
  <si>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</si>
  <si>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</si>
  <si>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</si>
  <si>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</si>
  <si>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</si>
  <si>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</si>
  <si>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</si>
  <si>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</si>
  <si>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</si>
  <si>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</si>
  <si>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</si>
  <si>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</si>
  <si>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</si>
  <si>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</si>
  <si>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</si>
  <si>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</si>
  <si>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</si>
  <si>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</si>
  <si>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</si>
  <si>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</si>
  <si>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</si>
  <si>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</si>
  <si>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</si>
  <si>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</si>
  <si>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</si>
  <si>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</si>
  <si>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</si>
  <si>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</si>
  <si>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</si>
  <si>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</si>
  <si>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</si>
  <si>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</si>
  <si>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</si>
  <si>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</si>
  <si>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</si>
  <si>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</si>
  <si>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</si>
  <si>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</si>
  <si>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</si>
  <si>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</si>
  <si>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</si>
  <si>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</si>
  <si>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</si>
  <si>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</si>
  <si>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</si>
  <si>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</si>
  <si>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</si>
  <si>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</si>
  <si>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</si>
  <si>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</si>
  <si>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</si>
  <si>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</si>
  <si>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</si>
  <si>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</si>
  <si>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</si>
  <si>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</si>
  <si>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</si>
  <si>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</si>
  <si>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</si>
  <si>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</si>
  <si>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</si>
  <si>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</si>
  <si>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</si>
  <si>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</si>
  <si>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</si>
  <si>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</si>
  <si>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</si>
  <si>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</si>
  <si>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</si>
  <si>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</si>
  <si>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</si>
  <si>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</si>
  <si>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</si>
  <si>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</si>
  <si>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</si>
  <si>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</si>
  <si>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</si>
  <si>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</si>
  <si>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</si>
  <si>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</si>
  <si>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</si>
  <si>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</si>
  <si>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</si>
  <si>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</si>
  <si>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</si>
  <si>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00102030013601120000</t>
  </si>
  <si>
    <t>00102030013601120200</t>
  </si>
  <si>
    <t>00102030013601120210</t>
  </si>
  <si>
    <t>00102030013601120211</t>
  </si>
  <si>
    <t>00102030013601120213</t>
  </si>
  <si>
    <t>00102030013601240221</t>
  </si>
  <si>
    <t>00102030013601240222</t>
  </si>
  <si>
    <t>00102030013601240225</t>
  </si>
  <si>
    <t>00102030013601240226</t>
  </si>
  <si>
    <t>00102030013601240340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</si>
  <si>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</si>
  <si>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</si>
  <si>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</si>
  <si>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</si>
  <si>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</si>
  <si>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</si>
  <si>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</si>
  <si>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</si>
  <si>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</si>
  <si>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</si>
  <si>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</si>
  <si>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</si>
  <si>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</si>
  <si>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</si>
  <si>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</si>
  <si>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</si>
  <si>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</si>
  <si>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</si>
  <si>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</si>
  <si>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</si>
  <si>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</si>
  <si>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</si>
  <si>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</si>
  <si>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</si>
  <si>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</si>
  <si>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</si>
  <si>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</si>
  <si>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</si>
  <si>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</si>
  <si>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</si>
  <si>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</si>
  <si>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</si>
  <si>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</si>
  <si>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</si>
  <si>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</si>
  <si>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</si>
  <si>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</si>
  <si>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</si>
  <si>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</si>
  <si>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</si>
  <si>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</si>
  <si>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</si>
  <si>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</si>
  <si>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</si>
  <si>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</si>
  <si>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</si>
  <si>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</si>
  <si>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</si>
  <si>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</si>
  <si>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</si>
  <si>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</si>
  <si>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</si>
  <si>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00102030013601240300</t>
  </si>
  <si>
    <t>00104123380000240226</t>
  </si>
  <si>
    <t>00104123380000240000</t>
  </si>
  <si>
    <t>00101135210223000000</t>
  </si>
  <si>
    <t>00101135210223240000</t>
  </si>
  <si>
    <t>00101135210223240340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</si>
  <si>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</si>
  <si>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</si>
  <si>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</si>
  <si>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</si>
  <si>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</si>
  <si>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</si>
  <si>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</si>
  <si>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</si>
  <si>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</si>
  <si>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</si>
  <si>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</si>
  <si>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</si>
  <si>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</si>
  <si>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</si>
  <si>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</si>
  <si>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</si>
  <si>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</si>
  <si>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</si>
  <si>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</si>
  <si>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</si>
  <si>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</si>
  <si>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</si>
  <si>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</si>
  <si>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</si>
  <si>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</si>
  <si>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</si>
  <si>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</si>
  <si>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</si>
  <si>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</si>
  <si>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</si>
  <si>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</si>
  <si>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</si>
  <si>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</si>
  <si>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</si>
  <si>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</si>
  <si>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</si>
  <si>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</si>
  <si>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</si>
  <si>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</si>
  <si>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</si>
  <si>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</si>
  <si>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</si>
  <si>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</si>
  <si>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</si>
  <si>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</si>
  <si>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</si>
  <si>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</si>
  <si>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</si>
  <si>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</si>
  <si>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</si>
  <si>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</si>
  <si>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</si>
  <si>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</si>
  <si>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</si>
  <si>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</si>
  <si>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</si>
  <si>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</si>
  <si>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</si>
  <si>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</si>
  <si>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</si>
  <si>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</si>
  <si>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</si>
  <si>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</si>
  <si>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</si>
  <si>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</si>
  <si>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</si>
  <si>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</si>
  <si>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</si>
  <si>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</si>
  <si>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</si>
  <si>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</si>
  <si>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</si>
  <si>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</si>
  <si>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</si>
  <si>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</si>
  <si>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</si>
  <si>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</si>
  <si>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</si>
  <si>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</si>
  <si>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</si>
  <si>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</si>
  <si>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</si>
  <si>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</si>
  <si>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</si>
  <si>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</si>
  <si>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</si>
  <si>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</si>
  <si>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</si>
  <si>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</si>
  <si>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</si>
  <si>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01340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</si>
  <si>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</si>
  <si>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</si>
  <si>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</si>
  <si>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</si>
  <si>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</si>
  <si>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</si>
  <si>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</si>
  <si>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</si>
  <si>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</si>
  <si>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</si>
  <si>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</si>
  <si>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</si>
  <si>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Установка дорожных знаков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</si>
  <si>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</si>
  <si>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</si>
  <si>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</si>
  <si>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</si>
  <si>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00108047951100612241</t>
  </si>
  <si>
    <t>00108047951100612000</t>
  </si>
  <si>
    <t>на 01 декабря2013 г.</t>
  </si>
  <si>
    <t>01.12.2013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</si>
</sst>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4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668</v>
      </c>
      <c r="C9" s="62"/>
      <c r="D9" s="62"/>
      <c r="E9" s="84" t="s">
        <v>83</v>
      </c>
      <c r="F9" s="13" t="s">
        <v>669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38" t="s">
        <v>78</v>
      </c>
      <c r="B15" s="138"/>
      <c r="C15" s="138"/>
      <c r="D15" s="138"/>
      <c r="E15" s="138"/>
      <c r="F15" s="138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39" t="s">
        <v>71</v>
      </c>
      <c r="B17" s="139" t="s">
        <v>92</v>
      </c>
      <c r="C17" s="71" t="s">
        <v>103</v>
      </c>
      <c r="D17" s="144" t="s">
        <v>80</v>
      </c>
      <c r="E17" s="144" t="s">
        <v>81</v>
      </c>
      <c r="F17" s="139" t="s">
        <v>79</v>
      </c>
    </row>
    <row r="18" spans="1:6" ht="9.75" customHeight="1">
      <c r="A18" s="140"/>
      <c r="B18" s="142"/>
      <c r="C18" s="71" t="s">
        <v>104</v>
      </c>
      <c r="D18" s="145"/>
      <c r="E18" s="145"/>
      <c r="F18" s="142"/>
    </row>
    <row r="19" spans="1:6" ht="9.75" customHeight="1">
      <c r="A19" s="141"/>
      <c r="B19" s="143"/>
      <c r="C19" s="71" t="s">
        <v>101</v>
      </c>
      <c r="D19" s="146"/>
      <c r="E19" s="146"/>
      <c r="F19" s="143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D22+D72</f>
        <v>48878041.6</v>
      </c>
      <c r="E21" s="68">
        <f>E22+E72</f>
        <v>49654012.47</v>
      </c>
      <c r="F21" s="68">
        <f aca="true" t="shared" si="0" ref="F21:F41">D21-E21</f>
        <v>-775970.8699999973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D24+D32+D35+D43+D47+D56+D67+D31+D30+D64+D55</f>
        <v>9915140</v>
      </c>
      <c r="E22" s="101">
        <f>E25+E27+E29+E34+E37+E40+E42+E48+E60+E61+E70+E55+E69</f>
        <v>11113527.870000001</v>
      </c>
      <c r="F22" s="101">
        <f t="shared" si="0"/>
        <v>-1198387.870000001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2457000</v>
      </c>
      <c r="E23" s="68">
        <f>E24</f>
        <v>2384907.5800000005</v>
      </c>
      <c r="F23" s="68">
        <f t="shared" si="0"/>
        <v>72092.41999999946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2457000</v>
      </c>
      <c r="E24" s="68">
        <f>E26+E25+E29</f>
        <v>2384907.5800000005</v>
      </c>
      <c r="F24" s="68">
        <f t="shared" si="0"/>
        <v>72092.41999999946</v>
      </c>
      <c r="G24" s="80"/>
      <c r="H24" s="80"/>
      <c r="I24" s="80"/>
      <c r="J24" s="80"/>
    </row>
    <row r="25" spans="1:10" s="81" customFormat="1" ht="67.5">
      <c r="A25" s="120" t="s">
        <v>549</v>
      </c>
      <c r="B25" s="94"/>
      <c r="C25" s="95" t="s">
        <v>364</v>
      </c>
      <c r="D25" s="68">
        <v>2371000</v>
      </c>
      <c r="E25" s="68">
        <v>2285438.18</v>
      </c>
      <c r="F25" s="68">
        <f>D25-E25</f>
        <v>85561.81999999983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31247.7</v>
      </c>
      <c r="F26" s="68">
        <f t="shared" si="0"/>
        <v>-31247.7</v>
      </c>
      <c r="G26" s="80"/>
      <c r="H26" s="80"/>
      <c r="I26" s="80"/>
      <c r="J26" s="80"/>
    </row>
    <row r="27" spans="1:10" s="81" customFormat="1" ht="104.25" customHeight="1">
      <c r="A27" s="120" t="s">
        <v>550</v>
      </c>
      <c r="B27" s="94" t="s">
        <v>121</v>
      </c>
      <c r="C27" s="95" t="s">
        <v>367</v>
      </c>
      <c r="D27" s="68">
        <v>24000</v>
      </c>
      <c r="E27" s="68">
        <v>31247.7</v>
      </c>
      <c r="F27" s="68">
        <f t="shared" si="0"/>
        <v>-7247.700000000001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551</v>
      </c>
      <c r="B29" s="94" t="s">
        <v>121</v>
      </c>
      <c r="C29" s="95" t="s">
        <v>390</v>
      </c>
      <c r="D29" s="68">
        <v>62000</v>
      </c>
      <c r="E29" s="68">
        <v>68221.7</v>
      </c>
      <c r="F29" s="68">
        <f t="shared" si="0"/>
        <v>-6221.699999999997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12.75">
      <c r="A32" s="117" t="s">
        <v>6</v>
      </c>
      <c r="B32" s="99" t="s">
        <v>121</v>
      </c>
      <c r="C32" s="100" t="s">
        <v>369</v>
      </c>
      <c r="D32" s="101">
        <f>D33+D34</f>
        <v>18000</v>
      </c>
      <c r="E32" s="101">
        <f>E33+E34</f>
        <v>0.01</v>
      </c>
      <c r="F32" s="101">
        <f t="shared" si="0"/>
        <v>17999.99</v>
      </c>
      <c r="G32" s="80"/>
      <c r="H32" s="80"/>
      <c r="I32" s="80"/>
      <c r="J32" s="80"/>
    </row>
    <row r="33" spans="1:10" s="81" customFormat="1" ht="16.5" customHeight="1">
      <c r="A33" s="118" t="s">
        <v>7</v>
      </c>
      <c r="B33" s="94" t="s">
        <v>121</v>
      </c>
      <c r="C33" s="95" t="s">
        <v>436</v>
      </c>
      <c r="D33" s="68">
        <v>8000</v>
      </c>
      <c r="E33" s="68">
        <v>0</v>
      </c>
      <c r="F33" s="68">
        <f t="shared" si="0"/>
        <v>8000</v>
      </c>
      <c r="G33" s="80"/>
      <c r="H33" s="80"/>
      <c r="I33" s="80"/>
      <c r="J33" s="80"/>
    </row>
    <row r="34" spans="1:10" s="81" customFormat="1" ht="35.25" customHeight="1">
      <c r="A34" s="110" t="s">
        <v>410</v>
      </c>
      <c r="B34" s="94" t="s">
        <v>121</v>
      </c>
      <c r="C34" s="106" t="s">
        <v>409</v>
      </c>
      <c r="D34" s="68">
        <v>10000</v>
      </c>
      <c r="E34" s="68">
        <v>0.01</v>
      </c>
      <c r="F34" s="68">
        <f>D34-E34</f>
        <v>9999.99</v>
      </c>
      <c r="G34" s="80"/>
      <c r="H34" s="80"/>
      <c r="I34" s="80"/>
      <c r="J34" s="80"/>
    </row>
    <row r="35" spans="1:10" s="81" customFormat="1" ht="12.75">
      <c r="A35" s="117" t="s">
        <v>8</v>
      </c>
      <c r="B35" s="99" t="s">
        <v>121</v>
      </c>
      <c r="C35" s="100" t="s">
        <v>370</v>
      </c>
      <c r="D35" s="101">
        <f>D37+D38</f>
        <v>786000</v>
      </c>
      <c r="E35" s="101">
        <f>E37+E38</f>
        <v>1070068.01</v>
      </c>
      <c r="F35" s="101">
        <f t="shared" si="0"/>
        <v>-284068.01</v>
      </c>
      <c r="G35" s="80"/>
      <c r="H35" s="80"/>
      <c r="I35" s="80"/>
      <c r="J35" s="80"/>
    </row>
    <row r="36" spans="1:10" s="81" customFormat="1" ht="12.75">
      <c r="A36" s="118" t="s">
        <v>9</v>
      </c>
      <c r="B36" s="94" t="s">
        <v>121</v>
      </c>
      <c r="C36" s="95" t="s">
        <v>371</v>
      </c>
      <c r="D36" s="68">
        <f>D37</f>
        <v>13000</v>
      </c>
      <c r="E36" s="68">
        <f>E37</f>
        <v>12713.03</v>
      </c>
      <c r="F36" s="68">
        <f>D36-E36</f>
        <v>286.96999999999935</v>
      </c>
      <c r="G36" s="80"/>
      <c r="H36" s="80"/>
      <c r="I36" s="80"/>
      <c r="J36" s="80"/>
    </row>
    <row r="37" spans="1:10" s="81" customFormat="1" ht="46.5" customHeight="1">
      <c r="A37" s="118" t="s">
        <v>10</v>
      </c>
      <c r="B37" s="94" t="s">
        <v>121</v>
      </c>
      <c r="C37" s="95" t="s">
        <v>372</v>
      </c>
      <c r="D37" s="68">
        <v>13000</v>
      </c>
      <c r="E37" s="68">
        <v>12713.03</v>
      </c>
      <c r="F37" s="68">
        <f>D37-E37</f>
        <v>286.96999999999935</v>
      </c>
      <c r="G37" s="80"/>
      <c r="H37" s="80"/>
      <c r="I37" s="80"/>
      <c r="J37" s="80"/>
    </row>
    <row r="38" spans="1:10" s="81" customFormat="1" ht="12.75">
      <c r="A38" s="117" t="s">
        <v>11</v>
      </c>
      <c r="B38" s="99" t="s">
        <v>121</v>
      </c>
      <c r="C38" s="100" t="s">
        <v>373</v>
      </c>
      <c r="D38" s="101">
        <f>D40+D42</f>
        <v>773000</v>
      </c>
      <c r="E38" s="101">
        <f>E40+E42</f>
        <v>1057354.98</v>
      </c>
      <c r="F38" s="101">
        <f t="shared" si="0"/>
        <v>-284354.98</v>
      </c>
      <c r="G38" s="80"/>
      <c r="H38" s="80"/>
      <c r="I38" s="80"/>
      <c r="J38" s="80"/>
    </row>
    <row r="39" spans="1:10" s="81" customFormat="1" ht="49.5" customHeight="1">
      <c r="A39" s="118" t="s">
        <v>12</v>
      </c>
      <c r="B39" s="94" t="s">
        <v>121</v>
      </c>
      <c r="C39" s="95" t="s">
        <v>374</v>
      </c>
      <c r="D39" s="68">
        <f>D40</f>
        <v>23000</v>
      </c>
      <c r="E39" s="68">
        <f>E40</f>
        <v>30293.73</v>
      </c>
      <c r="F39" s="68">
        <f t="shared" si="0"/>
        <v>-7293.73</v>
      </c>
      <c r="G39" s="80"/>
      <c r="H39" s="80"/>
      <c r="I39" s="80"/>
      <c r="J39" s="80"/>
    </row>
    <row r="40" spans="1:10" s="81" customFormat="1" ht="66.75" customHeight="1">
      <c r="A40" s="118" t="s">
        <v>13</v>
      </c>
      <c r="B40" s="94" t="s">
        <v>121</v>
      </c>
      <c r="C40" s="95" t="s">
        <v>375</v>
      </c>
      <c r="D40" s="68">
        <v>23000</v>
      </c>
      <c r="E40" s="68">
        <v>30293.73</v>
      </c>
      <c r="F40" s="68">
        <f t="shared" si="0"/>
        <v>-7293.73</v>
      </c>
      <c r="G40" s="80"/>
      <c r="H40" s="80"/>
      <c r="I40" s="80"/>
      <c r="J40" s="80"/>
    </row>
    <row r="41" spans="1:10" s="81" customFormat="1" ht="47.25" customHeight="1">
      <c r="A41" s="118" t="s">
        <v>14</v>
      </c>
      <c r="B41" s="94" t="s">
        <v>121</v>
      </c>
      <c r="C41" s="95" t="s">
        <v>376</v>
      </c>
      <c r="D41" s="68">
        <f>D42</f>
        <v>750000</v>
      </c>
      <c r="E41" s="68">
        <f>E42</f>
        <v>1027061.25</v>
      </c>
      <c r="F41" s="68">
        <f t="shared" si="0"/>
        <v>-277061.25</v>
      </c>
      <c r="G41" s="80"/>
      <c r="H41" s="80"/>
      <c r="I41" s="80"/>
      <c r="J41" s="80"/>
    </row>
    <row r="42" spans="1:10" s="81" customFormat="1" ht="69" customHeight="1">
      <c r="A42" s="118" t="s">
        <v>15</v>
      </c>
      <c r="B42" s="94" t="s">
        <v>121</v>
      </c>
      <c r="C42" s="95" t="s">
        <v>377</v>
      </c>
      <c r="D42" s="68">
        <v>750000</v>
      </c>
      <c r="E42" s="68">
        <v>1027061.25</v>
      </c>
      <c r="F42" s="68">
        <f>F41</f>
        <v>-277061.25</v>
      </c>
      <c r="G42" s="80"/>
      <c r="H42" s="80"/>
      <c r="I42" s="80"/>
      <c r="J42" s="80"/>
    </row>
    <row r="43" spans="1:10" s="81" customFormat="1" ht="0.75" customHeight="1" hidden="1">
      <c r="A43" s="117" t="s">
        <v>16</v>
      </c>
      <c r="B43" s="99" t="s">
        <v>121</v>
      </c>
      <c r="C43" s="100" t="s">
        <v>378</v>
      </c>
      <c r="D43" s="101">
        <f>D46</f>
        <v>0</v>
      </c>
      <c r="E43" s="101">
        <f>E46</f>
        <v>0</v>
      </c>
      <c r="F43" s="101">
        <f>D43-E43</f>
        <v>0</v>
      </c>
      <c r="G43" s="80"/>
      <c r="H43" s="80"/>
      <c r="I43" s="80"/>
      <c r="J43" s="80"/>
    </row>
    <row r="44" spans="1:10" s="81" customFormat="1" ht="12.75" hidden="1">
      <c r="A44" s="118" t="s">
        <v>17</v>
      </c>
      <c r="B44" s="94" t="s">
        <v>121</v>
      </c>
      <c r="C44" s="95" t="s">
        <v>379</v>
      </c>
      <c r="D44" s="68">
        <v>0</v>
      </c>
      <c r="E44" s="68">
        <v>0</v>
      </c>
      <c r="F44" s="68">
        <f>D44-E44</f>
        <v>0</v>
      </c>
      <c r="G44" s="80"/>
      <c r="H44" s="80"/>
      <c r="I44" s="80"/>
      <c r="J44" s="80"/>
    </row>
    <row r="45" spans="1:10" s="81" customFormat="1" ht="24" customHeight="1" hidden="1">
      <c r="A45" s="118" t="s">
        <v>18</v>
      </c>
      <c r="B45" s="94" t="s">
        <v>121</v>
      </c>
      <c r="C45" s="95" t="s">
        <v>380</v>
      </c>
      <c r="D45" s="68">
        <f>D46</f>
        <v>0</v>
      </c>
      <c r="E45" s="68">
        <f>E46</f>
        <v>0</v>
      </c>
      <c r="F45" s="68">
        <f>D45-E45</f>
        <v>0</v>
      </c>
      <c r="G45" s="80"/>
      <c r="H45" s="80"/>
      <c r="I45" s="80"/>
      <c r="J45" s="80"/>
    </row>
    <row r="46" spans="1:10" s="81" customFormat="1" ht="35.25" customHeight="1" hidden="1">
      <c r="A46" s="118" t="s">
        <v>19</v>
      </c>
      <c r="B46" s="94" t="s">
        <v>121</v>
      </c>
      <c r="C46" s="95" t="s">
        <v>381</v>
      </c>
      <c r="D46" s="68">
        <v>0</v>
      </c>
      <c r="E46" s="68">
        <v>0</v>
      </c>
      <c r="F46" s="68">
        <f>D46-E46</f>
        <v>0</v>
      </c>
      <c r="G46" s="80"/>
      <c r="H46" s="80"/>
      <c r="I46" s="80"/>
      <c r="J46" s="80"/>
    </row>
    <row r="47" spans="1:10" s="81" customFormat="1" ht="46.5" customHeight="1">
      <c r="A47" s="117" t="s">
        <v>20</v>
      </c>
      <c r="B47" s="99" t="s">
        <v>121</v>
      </c>
      <c r="C47" s="100" t="s">
        <v>382</v>
      </c>
      <c r="D47" s="101">
        <f>D48</f>
        <v>276000</v>
      </c>
      <c r="E47" s="101">
        <f>E48</f>
        <v>251779.45</v>
      </c>
      <c r="F47" s="101">
        <f>D47-E47</f>
        <v>24220.54999999999</v>
      </c>
      <c r="G47" s="80"/>
      <c r="H47" s="80"/>
      <c r="I47" s="80"/>
      <c r="J47" s="80"/>
    </row>
    <row r="48" spans="1:10" s="81" customFormat="1" ht="91.5" customHeight="1">
      <c r="A48" s="118" t="s">
        <v>21</v>
      </c>
      <c r="B48" s="94" t="s">
        <v>121</v>
      </c>
      <c r="C48" s="95" t="s">
        <v>383</v>
      </c>
      <c r="D48" s="68">
        <f>D50+D52</f>
        <v>276000</v>
      </c>
      <c r="E48" s="68">
        <f>E50+E52</f>
        <v>251779.45</v>
      </c>
      <c r="F48" s="68">
        <f>F50+F52</f>
        <v>24220.549999999996</v>
      </c>
      <c r="G48" s="80"/>
      <c r="H48" s="80"/>
      <c r="I48" s="80"/>
      <c r="J48" s="80"/>
    </row>
    <row r="49" spans="1:10" s="81" customFormat="1" ht="67.5" customHeight="1">
      <c r="A49" s="118" t="s">
        <v>22</v>
      </c>
      <c r="B49" s="94" t="s">
        <v>121</v>
      </c>
      <c r="C49" s="95" t="s">
        <v>455</v>
      </c>
      <c r="D49" s="68">
        <f>D50</f>
        <v>276000</v>
      </c>
      <c r="E49" s="68">
        <f>E50</f>
        <v>244694.35</v>
      </c>
      <c r="F49" s="68">
        <f aca="true" t="shared" si="1" ref="F49:F63">D49-E49</f>
        <v>31305.649999999994</v>
      </c>
      <c r="G49" s="80"/>
      <c r="H49" s="80"/>
      <c r="I49" s="80"/>
      <c r="J49" s="80"/>
    </row>
    <row r="50" spans="1:10" s="81" customFormat="1" ht="78" customHeight="1">
      <c r="A50" s="118" t="s">
        <v>23</v>
      </c>
      <c r="B50" s="94" t="s">
        <v>121</v>
      </c>
      <c r="C50" s="95" t="s">
        <v>454</v>
      </c>
      <c r="D50" s="68">
        <v>276000</v>
      </c>
      <c r="E50" s="68">
        <v>244694.35</v>
      </c>
      <c r="F50" s="68">
        <f t="shared" si="1"/>
        <v>31305.649999999994</v>
      </c>
      <c r="G50" s="80"/>
      <c r="H50" s="80"/>
      <c r="I50" s="80"/>
      <c r="J50" s="80"/>
    </row>
    <row r="51" spans="1:10" s="81" customFormat="1" ht="78" customHeight="1">
      <c r="A51" s="130" t="s">
        <v>632</v>
      </c>
      <c r="B51" s="94" t="s">
        <v>121</v>
      </c>
      <c r="C51" s="95" t="s">
        <v>634</v>
      </c>
      <c r="D51" s="68">
        <f>D52</f>
        <v>0</v>
      </c>
      <c r="E51" s="68">
        <f>E52</f>
        <v>7085.1</v>
      </c>
      <c r="F51" s="68">
        <f>D51-E51</f>
        <v>-7085.1</v>
      </c>
      <c r="G51" s="80"/>
      <c r="H51" s="80"/>
      <c r="I51" s="80"/>
      <c r="J51" s="80"/>
    </row>
    <row r="52" spans="1:10" s="81" customFormat="1" ht="78" customHeight="1">
      <c r="A52" s="130" t="s">
        <v>633</v>
      </c>
      <c r="B52" s="94" t="s">
        <v>121</v>
      </c>
      <c r="C52" s="95" t="s">
        <v>635</v>
      </c>
      <c r="D52" s="68">
        <v>0</v>
      </c>
      <c r="E52" s="68">
        <v>7085.1</v>
      </c>
      <c r="F52" s="68">
        <f>D52-E52</f>
        <v>-7085.1</v>
      </c>
      <c r="G52" s="80"/>
      <c r="H52" s="80"/>
      <c r="I52" s="80"/>
      <c r="J52" s="80"/>
    </row>
    <row r="53" spans="1:10" s="81" customFormat="1" ht="37.5" customHeight="1">
      <c r="A53" s="117" t="s">
        <v>628</v>
      </c>
      <c r="B53" s="99" t="s">
        <v>121</v>
      </c>
      <c r="C53" s="100" t="s">
        <v>629</v>
      </c>
      <c r="D53" s="101">
        <f>D55</f>
        <v>22500</v>
      </c>
      <c r="E53" s="101">
        <f>E55</f>
        <v>32830.1</v>
      </c>
      <c r="F53" s="101">
        <f>F55</f>
        <v>-10330.099999999999</v>
      </c>
      <c r="G53" s="80"/>
      <c r="H53" s="80"/>
      <c r="I53" s="80"/>
      <c r="J53" s="80"/>
    </row>
    <row r="54" spans="1:10" s="81" customFormat="1" ht="22.5" customHeight="1">
      <c r="A54" s="118" t="s">
        <v>626</v>
      </c>
      <c r="B54" s="94" t="s">
        <v>121</v>
      </c>
      <c r="C54" s="95" t="s">
        <v>630</v>
      </c>
      <c r="D54" s="68">
        <f>D55</f>
        <v>22500</v>
      </c>
      <c r="E54" s="68">
        <f>E55</f>
        <v>32830.1</v>
      </c>
      <c r="F54" s="68">
        <f>F55</f>
        <v>-10330.099999999999</v>
      </c>
      <c r="G54" s="80"/>
      <c r="H54" s="80"/>
      <c r="I54" s="80"/>
      <c r="J54" s="80"/>
    </row>
    <row r="55" spans="1:10" s="81" customFormat="1" ht="34.5" customHeight="1">
      <c r="A55" s="118" t="s">
        <v>627</v>
      </c>
      <c r="B55" s="94" t="s">
        <v>121</v>
      </c>
      <c r="C55" s="95" t="s">
        <v>631</v>
      </c>
      <c r="D55" s="68">
        <v>22500</v>
      </c>
      <c r="E55" s="68">
        <v>32830.1</v>
      </c>
      <c r="F55" s="68">
        <f>D55-E55</f>
        <v>-10330.099999999999</v>
      </c>
      <c r="G55" s="80"/>
      <c r="H55" s="80"/>
      <c r="I55" s="80"/>
      <c r="J55" s="80"/>
    </row>
    <row r="56" spans="1:10" s="81" customFormat="1" ht="26.25" customHeight="1">
      <c r="A56" s="117" t="s">
        <v>24</v>
      </c>
      <c r="B56" s="99" t="s">
        <v>121</v>
      </c>
      <c r="C56" s="100" t="s">
        <v>384</v>
      </c>
      <c r="D56" s="101">
        <f>D58+D63+D60</f>
        <v>6312640</v>
      </c>
      <c r="E56" s="101">
        <f>E63+E60</f>
        <v>7338733.98</v>
      </c>
      <c r="F56" s="101">
        <f t="shared" si="1"/>
        <v>-1026093.9800000004</v>
      </c>
      <c r="G56" s="80"/>
      <c r="H56" s="80"/>
      <c r="I56" s="80"/>
      <c r="J56" s="80"/>
    </row>
    <row r="57" spans="1:10" s="81" customFormat="1" ht="12.75" hidden="1">
      <c r="A57" s="118" t="s">
        <v>25</v>
      </c>
      <c r="B57" s="94" t="s">
        <v>121</v>
      </c>
      <c r="C57" s="95" t="s">
        <v>385</v>
      </c>
      <c r="D57" s="68">
        <f>D58</f>
        <v>0</v>
      </c>
      <c r="E57" s="68">
        <f>E58</f>
        <v>2430112.7</v>
      </c>
      <c r="F57" s="68">
        <f t="shared" si="1"/>
        <v>-2430112.7</v>
      </c>
      <c r="G57" s="80"/>
      <c r="H57" s="80"/>
      <c r="I57" s="80"/>
      <c r="J57" s="80"/>
    </row>
    <row r="58" spans="1:10" s="81" customFormat="1" ht="23.25" customHeight="1" hidden="1">
      <c r="A58" s="118" t="s">
        <v>26</v>
      </c>
      <c r="B58" s="94" t="s">
        <v>121</v>
      </c>
      <c r="C58" s="95" t="s">
        <v>386</v>
      </c>
      <c r="D58" s="68">
        <v>0</v>
      </c>
      <c r="E58" s="68">
        <v>2430112.7</v>
      </c>
      <c r="F58" s="68">
        <f t="shared" si="1"/>
        <v>-2430112.7</v>
      </c>
      <c r="G58" s="80"/>
      <c r="H58" s="80"/>
      <c r="I58" s="80"/>
      <c r="J58" s="80"/>
    </row>
    <row r="59" spans="1:10" s="81" customFormat="1" ht="23.25" customHeight="1">
      <c r="A59" s="118" t="s">
        <v>579</v>
      </c>
      <c r="B59" s="94" t="s">
        <v>121</v>
      </c>
      <c r="C59" s="95" t="s">
        <v>385</v>
      </c>
      <c r="D59" s="68">
        <f>D60</f>
        <v>6037640</v>
      </c>
      <c r="E59" s="68">
        <f>E60</f>
        <v>6918340</v>
      </c>
      <c r="F59" s="68">
        <f>F60</f>
        <v>-880700</v>
      </c>
      <c r="G59" s="80"/>
      <c r="H59" s="80"/>
      <c r="I59" s="80"/>
      <c r="J59" s="80"/>
    </row>
    <row r="60" spans="1:10" s="81" customFormat="1" ht="23.25" customHeight="1">
      <c r="A60" s="118" t="s">
        <v>580</v>
      </c>
      <c r="B60" s="94" t="s">
        <v>121</v>
      </c>
      <c r="C60" s="95" t="s">
        <v>386</v>
      </c>
      <c r="D60" s="68">
        <v>6037640</v>
      </c>
      <c r="E60" s="68">
        <v>6918340</v>
      </c>
      <c r="F60" s="68">
        <f>D60-E60</f>
        <v>-880700</v>
      </c>
      <c r="G60" s="80"/>
      <c r="H60" s="80"/>
      <c r="I60" s="80"/>
      <c r="J60" s="80"/>
    </row>
    <row r="61" spans="1:10" s="81" customFormat="1" ht="55.5" customHeight="1">
      <c r="A61" s="118" t="s">
        <v>27</v>
      </c>
      <c r="B61" s="94" t="s">
        <v>121</v>
      </c>
      <c r="C61" s="95" t="s">
        <v>387</v>
      </c>
      <c r="D61" s="68">
        <f>D63</f>
        <v>275000</v>
      </c>
      <c r="E61" s="68">
        <f>E63</f>
        <v>420393.98</v>
      </c>
      <c r="F61" s="68">
        <f t="shared" si="1"/>
        <v>-145393.97999999998</v>
      </c>
      <c r="G61" s="80"/>
      <c r="H61" s="80"/>
      <c r="I61" s="80"/>
      <c r="J61" s="80"/>
    </row>
    <row r="62" spans="1:10" s="81" customFormat="1" ht="32.25" customHeight="1">
      <c r="A62" s="118" t="s">
        <v>28</v>
      </c>
      <c r="B62" s="94" t="s">
        <v>121</v>
      </c>
      <c r="C62" s="95" t="s">
        <v>388</v>
      </c>
      <c r="D62" s="68">
        <f>D63</f>
        <v>275000</v>
      </c>
      <c r="E62" s="68">
        <f>E63</f>
        <v>420393.98</v>
      </c>
      <c r="F62" s="68">
        <f t="shared" si="1"/>
        <v>-145393.97999999998</v>
      </c>
      <c r="G62" s="80"/>
      <c r="H62" s="80"/>
      <c r="I62" s="80"/>
      <c r="J62" s="80"/>
    </row>
    <row r="63" spans="1:10" s="81" customFormat="1" ht="45" customHeight="1">
      <c r="A63" s="118" t="s">
        <v>29</v>
      </c>
      <c r="B63" s="94" t="s">
        <v>121</v>
      </c>
      <c r="C63" s="95" t="s">
        <v>456</v>
      </c>
      <c r="D63" s="68">
        <v>275000</v>
      </c>
      <c r="E63" s="68">
        <v>420393.98</v>
      </c>
      <c r="F63" s="68">
        <f t="shared" si="1"/>
        <v>-145393.97999999998</v>
      </c>
      <c r="G63" s="80"/>
      <c r="H63" s="80"/>
      <c r="I63" s="80"/>
      <c r="J63" s="80"/>
    </row>
    <row r="64" spans="1:10" s="81" customFormat="1" ht="0.75" customHeight="1">
      <c r="A64" s="117" t="s">
        <v>425</v>
      </c>
      <c r="B64" s="99" t="s">
        <v>121</v>
      </c>
      <c r="C64" s="100" t="s">
        <v>426</v>
      </c>
      <c r="D64" s="101">
        <f>D66</f>
        <v>0</v>
      </c>
      <c r="E64" s="101">
        <f>E66</f>
        <v>7165.95</v>
      </c>
      <c r="F64" s="101">
        <f>F66</f>
        <v>-7165.95</v>
      </c>
      <c r="G64" s="80"/>
      <c r="H64" s="80"/>
      <c r="I64" s="80"/>
      <c r="J64" s="80"/>
    </row>
    <row r="65" spans="1:10" s="81" customFormat="1" ht="45" customHeight="1" hidden="1">
      <c r="A65" s="118" t="s">
        <v>423</v>
      </c>
      <c r="B65" s="94" t="s">
        <v>121</v>
      </c>
      <c r="C65" s="95" t="s">
        <v>421</v>
      </c>
      <c r="D65" s="68">
        <f>D66</f>
        <v>0</v>
      </c>
      <c r="E65" s="68">
        <f>E66</f>
        <v>7165.95</v>
      </c>
      <c r="F65" s="68">
        <f>F66</f>
        <v>-7165.95</v>
      </c>
      <c r="G65" s="80"/>
      <c r="H65" s="80"/>
      <c r="I65" s="80"/>
      <c r="J65" s="80"/>
    </row>
    <row r="66" spans="1:10" s="81" customFormat="1" ht="45" customHeight="1" hidden="1">
      <c r="A66" s="118" t="s">
        <v>424</v>
      </c>
      <c r="B66" s="94" t="s">
        <v>121</v>
      </c>
      <c r="C66" s="95" t="s">
        <v>422</v>
      </c>
      <c r="D66" s="68">
        <v>0</v>
      </c>
      <c r="E66" s="68">
        <v>7165.95</v>
      </c>
      <c r="F66" s="68">
        <f aca="true" t="shared" si="2" ref="F66:F83">D66-E66</f>
        <v>-7165.95</v>
      </c>
      <c r="G66" s="80"/>
      <c r="H66" s="80"/>
      <c r="I66" s="80"/>
      <c r="J66" s="80"/>
    </row>
    <row r="67" spans="1:10" s="81" customFormat="1" ht="12.75">
      <c r="A67" s="117" t="s">
        <v>30</v>
      </c>
      <c r="B67" s="99" t="s">
        <v>121</v>
      </c>
      <c r="C67" s="100" t="s">
        <v>31</v>
      </c>
      <c r="D67" s="101">
        <f>D69+D71</f>
        <v>43000</v>
      </c>
      <c r="E67" s="101">
        <f>E69+E71</f>
        <v>35208.74</v>
      </c>
      <c r="F67" s="101">
        <f t="shared" si="2"/>
        <v>7791.260000000002</v>
      </c>
      <c r="G67" s="80"/>
      <c r="H67" s="80"/>
      <c r="I67" s="80"/>
      <c r="J67" s="80"/>
    </row>
    <row r="68" spans="1:10" s="81" customFormat="1" ht="12.75">
      <c r="A68" s="118" t="s">
        <v>335</v>
      </c>
      <c r="B68" s="99" t="s">
        <v>121</v>
      </c>
      <c r="C68" s="95" t="s">
        <v>337</v>
      </c>
      <c r="D68" s="68">
        <f>D69</f>
        <v>0</v>
      </c>
      <c r="E68" s="68">
        <f>E69</f>
        <v>0</v>
      </c>
      <c r="F68" s="68">
        <f t="shared" si="2"/>
        <v>0</v>
      </c>
      <c r="G68" s="80"/>
      <c r="H68" s="80"/>
      <c r="I68" s="80"/>
      <c r="J68" s="80"/>
    </row>
    <row r="69" spans="1:10" s="81" customFormat="1" ht="24.75" customHeight="1">
      <c r="A69" s="118" t="s">
        <v>336</v>
      </c>
      <c r="B69" s="99" t="s">
        <v>121</v>
      </c>
      <c r="C69" s="95" t="s">
        <v>338</v>
      </c>
      <c r="D69" s="68">
        <v>0</v>
      </c>
      <c r="E69" s="68">
        <v>0</v>
      </c>
      <c r="F69" s="68">
        <f t="shared" si="2"/>
        <v>0</v>
      </c>
      <c r="G69" s="80"/>
      <c r="H69" s="80"/>
      <c r="I69" s="80"/>
      <c r="J69" s="80"/>
    </row>
    <row r="70" spans="1:10" s="81" customFormat="1" ht="12.75">
      <c r="A70" s="118" t="s">
        <v>32</v>
      </c>
      <c r="B70" s="94" t="s">
        <v>121</v>
      </c>
      <c r="C70" s="95" t="s">
        <v>33</v>
      </c>
      <c r="D70" s="68">
        <f>D71</f>
        <v>43000</v>
      </c>
      <c r="E70" s="68">
        <f>E71</f>
        <v>35208.74</v>
      </c>
      <c r="F70" s="68">
        <f t="shared" si="2"/>
        <v>7791.260000000002</v>
      </c>
      <c r="G70" s="80"/>
      <c r="H70" s="80"/>
      <c r="I70" s="80"/>
      <c r="J70" s="80"/>
    </row>
    <row r="71" spans="1:10" s="81" customFormat="1" ht="22.5">
      <c r="A71" s="118" t="s">
        <v>34</v>
      </c>
      <c r="B71" s="94" t="s">
        <v>121</v>
      </c>
      <c r="C71" s="95" t="s">
        <v>35</v>
      </c>
      <c r="D71" s="68">
        <v>43000</v>
      </c>
      <c r="E71" s="68">
        <v>35208.74</v>
      </c>
      <c r="F71" s="68">
        <f t="shared" si="2"/>
        <v>7791.260000000002</v>
      </c>
      <c r="G71" s="80"/>
      <c r="H71" s="80"/>
      <c r="I71" s="80"/>
      <c r="J71" s="80"/>
    </row>
    <row r="72" spans="1:10" s="81" customFormat="1" ht="12.75">
      <c r="A72" s="117" t="s">
        <v>36</v>
      </c>
      <c r="B72" s="99" t="s">
        <v>121</v>
      </c>
      <c r="C72" s="100" t="s">
        <v>37</v>
      </c>
      <c r="D72" s="101">
        <f>D74+D79+D81+D83+D86+D100+D106+D89+D108+D109+D112+D113</f>
        <v>38962901.6</v>
      </c>
      <c r="E72" s="101">
        <f>E74+E79+E81+E83+E86+E100+E106+E89+E108+E112+E113</f>
        <v>38540484.6</v>
      </c>
      <c r="F72" s="101">
        <f t="shared" si="2"/>
        <v>422417</v>
      </c>
      <c r="G72" s="80"/>
      <c r="H72" s="80"/>
      <c r="I72" s="80"/>
      <c r="J72" s="80"/>
    </row>
    <row r="73" spans="1:10" s="81" customFormat="1" ht="36.75" customHeight="1">
      <c r="A73" s="118" t="s">
        <v>38</v>
      </c>
      <c r="B73" s="94" t="s">
        <v>121</v>
      </c>
      <c r="C73" s="95" t="s">
        <v>39</v>
      </c>
      <c r="D73" s="68">
        <f>D74+D89+D100</f>
        <v>38962901.6</v>
      </c>
      <c r="E73" s="68">
        <f>E74+E89+E100+E109</f>
        <v>38540484.6</v>
      </c>
      <c r="F73" s="68">
        <f t="shared" si="2"/>
        <v>422417</v>
      </c>
      <c r="G73" s="80"/>
      <c r="H73" s="80"/>
      <c r="I73" s="80"/>
      <c r="J73" s="80"/>
    </row>
    <row r="74" spans="1:10" s="81" customFormat="1" ht="35.25" customHeight="1">
      <c r="A74" s="117" t="s">
        <v>40</v>
      </c>
      <c r="B74" s="99" t="s">
        <v>121</v>
      </c>
      <c r="C74" s="100" t="s">
        <v>41</v>
      </c>
      <c r="D74" s="101">
        <f>D76+D78+D88</f>
        <v>7703970</v>
      </c>
      <c r="E74" s="101">
        <f>E76+E78+E88</f>
        <v>7297188</v>
      </c>
      <c r="F74" s="101">
        <f t="shared" si="2"/>
        <v>406782</v>
      </c>
      <c r="G74" s="80"/>
      <c r="H74" s="80"/>
      <c r="I74" s="80"/>
      <c r="J74" s="80"/>
    </row>
    <row r="75" spans="1:10" s="81" customFormat="1" ht="22.5">
      <c r="A75" s="118" t="s">
        <v>42</v>
      </c>
      <c r="B75" s="94" t="s">
        <v>121</v>
      </c>
      <c r="C75" s="95" t="s">
        <v>43</v>
      </c>
      <c r="D75" s="68">
        <f>D76</f>
        <v>1594000</v>
      </c>
      <c r="E75" s="68">
        <f>E76</f>
        <v>1594000</v>
      </c>
      <c r="F75" s="68">
        <f t="shared" si="2"/>
        <v>0</v>
      </c>
      <c r="G75" s="80"/>
      <c r="H75" s="80"/>
      <c r="I75" s="80"/>
      <c r="J75" s="80"/>
    </row>
    <row r="76" spans="1:10" s="81" customFormat="1" ht="25.5" customHeight="1">
      <c r="A76" s="118" t="s">
        <v>44</v>
      </c>
      <c r="B76" s="94" t="s">
        <v>121</v>
      </c>
      <c r="C76" s="95" t="s">
        <v>45</v>
      </c>
      <c r="D76" s="68">
        <v>1594000</v>
      </c>
      <c r="E76" s="68">
        <v>1594000</v>
      </c>
      <c r="F76" s="68">
        <f t="shared" si="2"/>
        <v>0</v>
      </c>
      <c r="G76" s="80"/>
      <c r="H76" s="80"/>
      <c r="I76" s="80"/>
      <c r="J76" s="80"/>
    </row>
    <row r="77" spans="1:10" s="81" customFormat="1" ht="25.5" customHeight="1">
      <c r="A77" s="118" t="s">
        <v>46</v>
      </c>
      <c r="B77" s="94" t="s">
        <v>121</v>
      </c>
      <c r="C77" s="95" t="s">
        <v>47</v>
      </c>
      <c r="D77" s="68">
        <f>D78</f>
        <v>6109970</v>
      </c>
      <c r="E77" s="68">
        <f>E78</f>
        <v>5703188</v>
      </c>
      <c r="F77" s="68">
        <f t="shared" si="2"/>
        <v>406782</v>
      </c>
      <c r="G77" s="80"/>
      <c r="H77" s="80"/>
      <c r="I77" s="80"/>
      <c r="J77" s="80"/>
    </row>
    <row r="78" spans="1:10" s="81" customFormat="1" ht="34.5" customHeight="1">
      <c r="A78" s="118" t="s">
        <v>48</v>
      </c>
      <c r="B78" s="94" t="s">
        <v>121</v>
      </c>
      <c r="C78" s="95" t="s">
        <v>49</v>
      </c>
      <c r="D78" s="68">
        <v>6109970</v>
      </c>
      <c r="E78" s="68">
        <v>5703188</v>
      </c>
      <c r="F78" s="68">
        <f t="shared" si="2"/>
        <v>406782</v>
      </c>
      <c r="G78" s="80"/>
      <c r="H78" s="80"/>
      <c r="I78" s="80"/>
      <c r="J78" s="80"/>
    </row>
    <row r="79" spans="1:10" s="81" customFormat="1" ht="45" hidden="1">
      <c r="A79" s="118" t="s">
        <v>333</v>
      </c>
      <c r="B79" s="94" t="s">
        <v>121</v>
      </c>
      <c r="C79" s="95" t="s">
        <v>334</v>
      </c>
      <c r="D79" s="68">
        <v>0</v>
      </c>
      <c r="E79" s="68">
        <v>0</v>
      </c>
      <c r="F79" s="68">
        <f t="shared" si="2"/>
        <v>0</v>
      </c>
      <c r="G79" s="80"/>
      <c r="H79" s="80"/>
      <c r="I79" s="80"/>
      <c r="J79" s="80"/>
    </row>
    <row r="80" spans="1:10" s="81" customFormat="1" ht="74.25" hidden="1">
      <c r="A80" s="117" t="s">
        <v>340</v>
      </c>
      <c r="B80" s="99" t="s">
        <v>121</v>
      </c>
      <c r="C80" s="100" t="s">
        <v>342</v>
      </c>
      <c r="D80" s="101">
        <v>0</v>
      </c>
      <c r="E80" s="101">
        <v>0</v>
      </c>
      <c r="F80" s="101">
        <f t="shared" si="2"/>
        <v>0</v>
      </c>
      <c r="G80" s="80"/>
      <c r="H80" s="80"/>
      <c r="I80" s="80"/>
      <c r="J80" s="80"/>
    </row>
    <row r="81" spans="1:10" s="81" customFormat="1" ht="114.75" customHeight="1" hidden="1">
      <c r="A81" s="117" t="s">
        <v>291</v>
      </c>
      <c r="B81" s="99" t="s">
        <v>121</v>
      </c>
      <c r="C81" s="100" t="s">
        <v>345</v>
      </c>
      <c r="D81" s="101">
        <v>0</v>
      </c>
      <c r="E81" s="101">
        <v>0</v>
      </c>
      <c r="F81" s="101">
        <f t="shared" si="2"/>
        <v>0</v>
      </c>
      <c r="G81" s="80"/>
      <c r="H81" s="80"/>
      <c r="I81" s="80"/>
      <c r="J81" s="80"/>
    </row>
    <row r="82" spans="1:10" s="81" customFormat="1" ht="55.5" customHeight="1" hidden="1">
      <c r="A82" s="117" t="s">
        <v>341</v>
      </c>
      <c r="B82" s="99" t="s">
        <v>121</v>
      </c>
      <c r="C82" s="100" t="s">
        <v>343</v>
      </c>
      <c r="D82" s="101">
        <v>0</v>
      </c>
      <c r="E82" s="101">
        <v>0</v>
      </c>
      <c r="F82" s="101">
        <f t="shared" si="2"/>
        <v>0</v>
      </c>
      <c r="G82" s="80"/>
      <c r="H82" s="80"/>
      <c r="I82" s="80"/>
      <c r="J82" s="80"/>
    </row>
    <row r="83" spans="1:10" s="81" customFormat="1" ht="57.75" customHeight="1" hidden="1">
      <c r="A83" s="117" t="s">
        <v>292</v>
      </c>
      <c r="B83" s="99" t="s">
        <v>121</v>
      </c>
      <c r="C83" s="100" t="s">
        <v>344</v>
      </c>
      <c r="D83" s="101">
        <v>0</v>
      </c>
      <c r="E83" s="101">
        <v>0</v>
      </c>
      <c r="F83" s="101">
        <f t="shared" si="2"/>
        <v>0</v>
      </c>
      <c r="G83" s="80"/>
      <c r="H83" s="80"/>
      <c r="I83" s="80"/>
      <c r="J83" s="80"/>
    </row>
    <row r="84" spans="1:10" s="81" customFormat="1" ht="32.25" hidden="1">
      <c r="A84" s="117" t="s">
        <v>50</v>
      </c>
      <c r="B84" s="99" t="s">
        <v>121</v>
      </c>
      <c r="C84" s="100" t="s">
        <v>51</v>
      </c>
      <c r="D84" s="101">
        <v>0</v>
      </c>
      <c r="E84" s="101">
        <f>E85</f>
        <v>0</v>
      </c>
      <c r="F84" s="101">
        <f>F85</f>
        <v>0</v>
      </c>
      <c r="G84" s="80"/>
      <c r="H84" s="80"/>
      <c r="I84" s="80"/>
      <c r="J84" s="80"/>
    </row>
    <row r="85" spans="1:10" s="81" customFormat="1" ht="0.75" customHeight="1">
      <c r="A85" s="118" t="s">
        <v>52</v>
      </c>
      <c r="B85" s="94" t="s">
        <v>121</v>
      </c>
      <c r="C85" s="95" t="s">
        <v>53</v>
      </c>
      <c r="D85" s="68">
        <v>0</v>
      </c>
      <c r="E85" s="68">
        <v>0</v>
      </c>
      <c r="F85" s="68">
        <f aca="true" t="shared" si="3" ref="F85:F99">D85-E85</f>
        <v>0</v>
      </c>
      <c r="G85" s="80"/>
      <c r="H85" s="80"/>
      <c r="I85" s="80"/>
      <c r="J85" s="80"/>
    </row>
    <row r="86" spans="1:10" s="81" customFormat="1" ht="12.75" hidden="1">
      <c r="A86" s="118" t="s">
        <v>54</v>
      </c>
      <c r="B86" s="94" t="s">
        <v>121</v>
      </c>
      <c r="C86" s="95" t="s">
        <v>55</v>
      </c>
      <c r="D86" s="68">
        <v>0</v>
      </c>
      <c r="E86" s="68">
        <v>0</v>
      </c>
      <c r="F86" s="68">
        <f t="shared" si="3"/>
        <v>0</v>
      </c>
      <c r="G86" s="80"/>
      <c r="H86" s="80"/>
      <c r="I86" s="80"/>
      <c r="J86" s="80"/>
    </row>
    <row r="87" spans="1:10" s="81" customFormat="1" ht="12.75">
      <c r="A87" s="118" t="s">
        <v>610</v>
      </c>
      <c r="B87" s="94" t="s">
        <v>121</v>
      </c>
      <c r="C87" s="95" t="s">
        <v>612</v>
      </c>
      <c r="D87" s="68">
        <f>D88</f>
        <v>0</v>
      </c>
      <c r="E87" s="68">
        <f>E88</f>
        <v>0</v>
      </c>
      <c r="F87" s="68">
        <f>F88</f>
        <v>0</v>
      </c>
      <c r="G87" s="80"/>
      <c r="H87" s="80"/>
      <c r="I87" s="80"/>
      <c r="J87" s="80"/>
    </row>
    <row r="88" spans="1:10" s="81" customFormat="1" ht="12.75">
      <c r="A88" s="118" t="s">
        <v>611</v>
      </c>
      <c r="B88" s="94" t="s">
        <v>121</v>
      </c>
      <c r="C88" s="95" t="s">
        <v>613</v>
      </c>
      <c r="D88" s="68">
        <v>0</v>
      </c>
      <c r="E88" s="68">
        <v>0</v>
      </c>
      <c r="F88" s="68">
        <f>D88-E88</f>
        <v>0</v>
      </c>
      <c r="G88" s="80"/>
      <c r="H88" s="80"/>
      <c r="I88" s="80"/>
      <c r="J88" s="80"/>
    </row>
    <row r="89" spans="1:10" s="81" customFormat="1" ht="33.75" customHeight="1">
      <c r="A89" s="119" t="s">
        <v>50</v>
      </c>
      <c r="B89" s="99" t="s">
        <v>121</v>
      </c>
      <c r="C89" s="100" t="s">
        <v>51</v>
      </c>
      <c r="D89" s="101">
        <f>D91+D93+D99+D95+D97</f>
        <v>31064910.6</v>
      </c>
      <c r="E89" s="101">
        <f>E91+E93+E99+E95+E97</f>
        <v>31064910.6</v>
      </c>
      <c r="F89" s="101">
        <f t="shared" si="3"/>
        <v>0</v>
      </c>
      <c r="G89" s="80"/>
      <c r="H89" s="80"/>
      <c r="I89" s="80"/>
      <c r="J89" s="80"/>
    </row>
    <row r="90" spans="1:10" s="81" customFormat="1" ht="82.5" customHeight="1" hidden="1">
      <c r="A90" s="118" t="s">
        <v>340</v>
      </c>
      <c r="B90" s="99" t="s">
        <v>121</v>
      </c>
      <c r="C90" s="95" t="s">
        <v>342</v>
      </c>
      <c r="D90" s="68">
        <v>0</v>
      </c>
      <c r="E90" s="68">
        <v>0</v>
      </c>
      <c r="F90" s="68">
        <f t="shared" si="3"/>
        <v>0</v>
      </c>
      <c r="G90" s="80"/>
      <c r="H90" s="80"/>
      <c r="I90" s="80"/>
      <c r="J90" s="80"/>
    </row>
    <row r="91" spans="1:10" s="81" customFormat="1" ht="81.75" customHeight="1" hidden="1">
      <c r="A91" s="118" t="s">
        <v>291</v>
      </c>
      <c r="B91" s="99" t="s">
        <v>121</v>
      </c>
      <c r="C91" s="95" t="s">
        <v>345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46.5" customHeight="1" hidden="1">
      <c r="A92" s="118" t="s">
        <v>341</v>
      </c>
      <c r="B92" s="99" t="s">
        <v>121</v>
      </c>
      <c r="C92" s="95" t="s">
        <v>343</v>
      </c>
      <c r="D92" s="68">
        <v>0</v>
      </c>
      <c r="E92" s="68">
        <v>0</v>
      </c>
      <c r="F92" s="68">
        <f t="shared" si="3"/>
        <v>0</v>
      </c>
      <c r="G92" s="80"/>
      <c r="H92" s="80"/>
      <c r="I92" s="80"/>
      <c r="J92" s="80"/>
    </row>
    <row r="93" spans="1:10" s="81" customFormat="1" ht="47.25" customHeight="1" hidden="1">
      <c r="A93" s="118" t="s">
        <v>292</v>
      </c>
      <c r="B93" s="99" t="s">
        <v>121</v>
      </c>
      <c r="C93" s="95" t="s">
        <v>344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66.75" customHeight="1">
      <c r="A94" s="118" t="s">
        <v>340</v>
      </c>
      <c r="B94" s="99" t="s">
        <v>121</v>
      </c>
      <c r="C94" s="95" t="s">
        <v>342</v>
      </c>
      <c r="D94" s="68">
        <f>D95</f>
        <v>3873714.1</v>
      </c>
      <c r="E94" s="68">
        <f>E95</f>
        <v>3873714.1</v>
      </c>
      <c r="F94" s="68">
        <f>D94-E94</f>
        <v>0</v>
      </c>
      <c r="G94" s="80"/>
      <c r="H94" s="80"/>
      <c r="I94" s="80"/>
      <c r="J94" s="80"/>
    </row>
    <row r="95" spans="1:10" s="81" customFormat="1" ht="79.5" customHeight="1">
      <c r="A95" s="118" t="s">
        <v>291</v>
      </c>
      <c r="B95" s="99" t="s">
        <v>121</v>
      </c>
      <c r="C95" s="95" t="s">
        <v>345</v>
      </c>
      <c r="D95" s="68">
        <v>3873714.1</v>
      </c>
      <c r="E95" s="68">
        <v>3873714.1</v>
      </c>
      <c r="F95" s="68">
        <f>D95-E95</f>
        <v>0</v>
      </c>
      <c r="G95" s="80"/>
      <c r="H95" s="80"/>
      <c r="I95" s="80"/>
      <c r="J95" s="80"/>
    </row>
    <row r="96" spans="1:10" s="81" customFormat="1" ht="36" customHeight="1">
      <c r="A96" s="118" t="s">
        <v>341</v>
      </c>
      <c r="B96" s="99" t="s">
        <v>121</v>
      </c>
      <c r="C96" s="95" t="s">
        <v>343</v>
      </c>
      <c r="D96" s="68">
        <f>D97</f>
        <v>2832352.5</v>
      </c>
      <c r="E96" s="68">
        <f>E97</f>
        <v>2832352.5</v>
      </c>
      <c r="F96" s="68">
        <f>D96-E96</f>
        <v>0</v>
      </c>
      <c r="G96" s="80"/>
      <c r="H96" s="80"/>
      <c r="I96" s="80"/>
      <c r="J96" s="80"/>
    </row>
    <row r="97" spans="1:10" s="81" customFormat="1" ht="33" customHeight="1">
      <c r="A97" s="118" t="s">
        <v>292</v>
      </c>
      <c r="B97" s="99" t="s">
        <v>121</v>
      </c>
      <c r="C97" s="95" t="s">
        <v>344</v>
      </c>
      <c r="D97" s="68">
        <v>2832352.5</v>
      </c>
      <c r="E97" s="68">
        <v>2832352.5</v>
      </c>
      <c r="F97" s="68">
        <f>D97-E97</f>
        <v>0</v>
      </c>
      <c r="G97" s="80"/>
      <c r="H97" s="80"/>
      <c r="I97" s="80"/>
      <c r="J97" s="80"/>
    </row>
    <row r="98" spans="1:10" s="81" customFormat="1" ht="12.75">
      <c r="A98" s="118" t="s">
        <v>52</v>
      </c>
      <c r="B98" s="94" t="s">
        <v>121</v>
      </c>
      <c r="C98" s="95" t="s">
        <v>53</v>
      </c>
      <c r="D98" s="68">
        <f>D99</f>
        <v>24358844</v>
      </c>
      <c r="E98" s="68">
        <f>E99</f>
        <v>24358844</v>
      </c>
      <c r="F98" s="68">
        <f t="shared" si="3"/>
        <v>0</v>
      </c>
      <c r="G98" s="80"/>
      <c r="H98" s="80"/>
      <c r="I98" s="80"/>
      <c r="J98" s="80"/>
    </row>
    <row r="99" spans="1:10" s="81" customFormat="1" ht="14.25" customHeight="1">
      <c r="A99" s="118" t="s">
        <v>54</v>
      </c>
      <c r="B99" s="94" t="s">
        <v>121</v>
      </c>
      <c r="C99" s="95" t="s">
        <v>55</v>
      </c>
      <c r="D99" s="68">
        <v>24358844</v>
      </c>
      <c r="E99" s="68">
        <v>24358844</v>
      </c>
      <c r="F99" s="68">
        <f t="shared" si="3"/>
        <v>0</v>
      </c>
      <c r="G99" s="80"/>
      <c r="H99" s="80"/>
      <c r="I99" s="80"/>
      <c r="J99" s="80"/>
    </row>
    <row r="100" spans="1:10" s="81" customFormat="1" ht="21.75">
      <c r="A100" s="117" t="s">
        <v>56</v>
      </c>
      <c r="B100" s="99" t="s">
        <v>121</v>
      </c>
      <c r="C100" s="100" t="s">
        <v>57</v>
      </c>
      <c r="D100" s="101">
        <f>D102+D104</f>
        <v>194021</v>
      </c>
      <c r="E100" s="101">
        <f>E102+E104</f>
        <v>178386</v>
      </c>
      <c r="F100" s="101">
        <f aca="true" t="shared" si="4" ref="F100:F112">D100-E100</f>
        <v>15635</v>
      </c>
      <c r="G100" s="80"/>
      <c r="H100" s="80"/>
      <c r="I100" s="80"/>
      <c r="J100" s="80"/>
    </row>
    <row r="101" spans="1:10" s="81" customFormat="1" ht="33" customHeight="1">
      <c r="A101" s="118" t="s">
        <v>58</v>
      </c>
      <c r="B101" s="94" t="s">
        <v>121</v>
      </c>
      <c r="C101" s="95" t="s">
        <v>59</v>
      </c>
      <c r="D101" s="68">
        <f>D102</f>
        <v>127041</v>
      </c>
      <c r="E101" s="68">
        <f>E102</f>
        <v>127041</v>
      </c>
      <c r="F101" s="68">
        <f t="shared" si="4"/>
        <v>0</v>
      </c>
      <c r="G101" s="80"/>
      <c r="H101" s="80"/>
      <c r="I101" s="80"/>
      <c r="J101" s="80"/>
    </row>
    <row r="102" spans="1:10" s="81" customFormat="1" ht="45">
      <c r="A102" s="118" t="s">
        <v>60</v>
      </c>
      <c r="B102" s="94" t="s">
        <v>121</v>
      </c>
      <c r="C102" s="95" t="s">
        <v>61</v>
      </c>
      <c r="D102" s="68">
        <v>127041</v>
      </c>
      <c r="E102" s="68">
        <v>127041</v>
      </c>
      <c r="F102" s="68">
        <f t="shared" si="4"/>
        <v>0</v>
      </c>
      <c r="G102" s="80"/>
      <c r="H102" s="80"/>
      <c r="I102" s="80"/>
      <c r="J102" s="80"/>
    </row>
    <row r="103" spans="1:10" s="81" customFormat="1" ht="34.5" customHeight="1">
      <c r="A103" s="118" t="s">
        <v>62</v>
      </c>
      <c r="B103" s="94" t="s">
        <v>121</v>
      </c>
      <c r="C103" s="95" t="s">
        <v>63</v>
      </c>
      <c r="D103" s="68">
        <f>D104</f>
        <v>66980</v>
      </c>
      <c r="E103" s="68">
        <f>E104</f>
        <v>51345</v>
      </c>
      <c r="F103" s="68">
        <f t="shared" si="4"/>
        <v>15635</v>
      </c>
      <c r="G103" s="80"/>
      <c r="H103" s="80"/>
      <c r="I103" s="80"/>
      <c r="J103" s="80"/>
    </row>
    <row r="104" spans="1:10" s="81" customFormat="1" ht="40.5" customHeight="1">
      <c r="A104" s="118" t="s">
        <v>64</v>
      </c>
      <c r="B104" s="94" t="s">
        <v>121</v>
      </c>
      <c r="C104" s="95" t="s">
        <v>65</v>
      </c>
      <c r="D104" s="68">
        <v>66980</v>
      </c>
      <c r="E104" s="68">
        <v>51345</v>
      </c>
      <c r="F104" s="68">
        <f t="shared" si="4"/>
        <v>15635</v>
      </c>
      <c r="G104" s="80"/>
      <c r="H104" s="80"/>
      <c r="I104" s="80"/>
      <c r="J104" s="80"/>
    </row>
    <row r="105" spans="1:10" s="81" customFormat="1" ht="12.75" hidden="1">
      <c r="A105" s="105" t="s">
        <v>309</v>
      </c>
      <c r="B105" s="94" t="s">
        <v>121</v>
      </c>
      <c r="C105" s="95" t="s">
        <v>339</v>
      </c>
      <c r="D105" s="68">
        <v>0</v>
      </c>
      <c r="E105" s="68">
        <v>0</v>
      </c>
      <c r="F105" s="68">
        <f t="shared" si="4"/>
        <v>0</v>
      </c>
      <c r="G105" s="80"/>
      <c r="H105" s="80"/>
      <c r="I105" s="80"/>
      <c r="J105" s="80"/>
    </row>
    <row r="106" spans="1:8" s="22" customFormat="1" ht="22.5" hidden="1">
      <c r="A106" s="105" t="s">
        <v>307</v>
      </c>
      <c r="B106" s="94" t="s">
        <v>121</v>
      </c>
      <c r="C106" s="95" t="s">
        <v>308</v>
      </c>
      <c r="D106" s="68">
        <v>0</v>
      </c>
      <c r="E106" s="68">
        <v>0</v>
      </c>
      <c r="F106" s="68">
        <f t="shared" si="4"/>
        <v>0</v>
      </c>
      <c r="H106" s="35"/>
    </row>
    <row r="107" spans="1:6" ht="12.75" hidden="1">
      <c r="A107" s="109" t="s">
        <v>418</v>
      </c>
      <c r="B107" s="95" t="s">
        <v>121</v>
      </c>
      <c r="C107" s="107" t="s">
        <v>339</v>
      </c>
      <c r="D107" s="108" t="s">
        <v>457</v>
      </c>
      <c r="E107" s="108" t="s">
        <v>457</v>
      </c>
      <c r="F107" s="68">
        <f t="shared" si="4"/>
        <v>0</v>
      </c>
    </row>
    <row r="108" spans="1:6" ht="22.5" hidden="1">
      <c r="A108" s="109" t="s">
        <v>307</v>
      </c>
      <c r="B108" s="95" t="s">
        <v>121</v>
      </c>
      <c r="C108" s="107" t="s">
        <v>308</v>
      </c>
      <c r="D108" s="108" t="s">
        <v>457</v>
      </c>
      <c r="E108" s="108" t="s">
        <v>457</v>
      </c>
      <c r="F108" s="68">
        <f t="shared" si="4"/>
        <v>0</v>
      </c>
    </row>
    <row r="109" spans="1:6" ht="0.75" customHeight="1" hidden="1">
      <c r="A109" s="125" t="s">
        <v>605</v>
      </c>
      <c r="B109" s="100" t="s">
        <v>121</v>
      </c>
      <c r="C109" s="126" t="s">
        <v>607</v>
      </c>
      <c r="D109" s="127">
        <f>D110</f>
        <v>0</v>
      </c>
      <c r="E109" s="127">
        <f>E110</f>
        <v>0</v>
      </c>
      <c r="F109" s="128">
        <f t="shared" si="4"/>
        <v>0</v>
      </c>
    </row>
    <row r="110" spans="1:6" ht="22.5" hidden="1">
      <c r="A110" s="109" t="s">
        <v>606</v>
      </c>
      <c r="B110" s="95" t="s">
        <v>121</v>
      </c>
      <c r="C110" s="107" t="s">
        <v>608</v>
      </c>
      <c r="D110" s="123">
        <v>0</v>
      </c>
      <c r="E110" s="123">
        <v>0</v>
      </c>
      <c r="F110" s="124">
        <f t="shared" si="4"/>
        <v>0</v>
      </c>
    </row>
    <row r="111" spans="1:6" ht="32.25" hidden="1">
      <c r="A111" s="121" t="s">
        <v>563</v>
      </c>
      <c r="B111" s="94" t="s">
        <v>121</v>
      </c>
      <c r="C111" s="95" t="s">
        <v>561</v>
      </c>
      <c r="D111" s="68">
        <f>D112</f>
        <v>0</v>
      </c>
      <c r="E111" s="68">
        <f>E112</f>
        <v>0</v>
      </c>
      <c r="F111" s="68">
        <f t="shared" si="4"/>
        <v>0</v>
      </c>
    </row>
    <row r="112" spans="1:6" ht="12.75" customHeight="1" hidden="1">
      <c r="A112" s="120" t="s">
        <v>560</v>
      </c>
      <c r="B112" s="94" t="s">
        <v>121</v>
      </c>
      <c r="C112" s="95" t="s">
        <v>562</v>
      </c>
      <c r="D112" s="68">
        <v>0</v>
      </c>
      <c r="E112" s="68">
        <v>0</v>
      </c>
      <c r="F112" s="68">
        <f t="shared" si="4"/>
        <v>0</v>
      </c>
    </row>
    <row r="113" spans="1:6" ht="78.75" hidden="1">
      <c r="A113" s="120" t="s">
        <v>662</v>
      </c>
      <c r="B113" s="95" t="s">
        <v>121</v>
      </c>
      <c r="C113" s="133" t="s">
        <v>663</v>
      </c>
      <c r="D113" s="134">
        <f>D114</f>
        <v>0</v>
      </c>
      <c r="E113" s="134">
        <v>0</v>
      </c>
      <c r="F113" s="134">
        <f>D113-E113</f>
        <v>0</v>
      </c>
    </row>
    <row r="114" spans="1:6" ht="91.5" customHeight="1" hidden="1">
      <c r="A114" s="130" t="s">
        <v>665</v>
      </c>
      <c r="B114" s="95" t="s">
        <v>121</v>
      </c>
      <c r="C114" s="133" t="s">
        <v>664</v>
      </c>
      <c r="D114" s="134">
        <v>0</v>
      </c>
      <c r="E114" s="134">
        <v>0</v>
      </c>
      <c r="F114" s="134">
        <f>D114-E114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02"/>
  <sheetViews>
    <sheetView showGridLines="0" zoomScale="115" zoomScaleNormal="115" zoomScaleSheetLayoutView="100" zoomScalePageLayoutView="0" workbookViewId="0" topLeftCell="A1">
      <selection activeCell="J402" sqref="J402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50" t="s">
        <v>528</v>
      </c>
      <c r="E3" s="44" t="s">
        <v>86</v>
      </c>
      <c r="F3" s="45"/>
      <c r="G3" s="147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51"/>
      <c r="E4" s="39" t="s">
        <v>87</v>
      </c>
      <c r="F4" s="38" t="s">
        <v>81</v>
      </c>
      <c r="G4" s="148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52"/>
      <c r="E5" s="37" t="s">
        <v>69</v>
      </c>
      <c r="F5" s="40"/>
      <c r="G5" s="149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529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E8+E85+E102+E154+E275+E362+E369+E108</f>
        <v>52999611.629999995</v>
      </c>
      <c r="F7" s="79">
        <f>F8+F85+F102+F154+F275+F362+F369+F108</f>
        <v>47760472.47</v>
      </c>
      <c r="G7" s="79">
        <f aca="true" t="shared" si="0" ref="G7:G26">E7-F7</f>
        <v>5239139.159999996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E9+E19+E58+E67+E72+E15+E63+E77+E82</f>
        <v>4952200</v>
      </c>
      <c r="F8" s="82">
        <f>F9+F19+F58+F67+F72+F15+F63+F84</f>
        <v>4410885.609999999</v>
      </c>
      <c r="G8" s="82">
        <f t="shared" si="0"/>
        <v>541314.3900000006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4929000</v>
      </c>
      <c r="F19" s="98">
        <f>F20+F39+F46</f>
        <v>4387685.609999999</v>
      </c>
      <c r="G19" s="98">
        <f t="shared" si="0"/>
        <v>541314.3900000006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4507000</v>
      </c>
      <c r="F20" s="98">
        <f>F24+F25+F26+F28+F29+F30+F31+F32+F33+F34+F35+F37+F38</f>
        <v>4001620.9099999997</v>
      </c>
      <c r="G20" s="98">
        <f t="shared" si="0"/>
        <v>505379.0900000003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1925000</v>
      </c>
      <c r="F21" s="82">
        <f>F23</f>
        <v>1922627.42</v>
      </c>
      <c r="G21" s="82">
        <f t="shared" si="0"/>
        <v>2372.5800000000745</v>
      </c>
    </row>
    <row r="22" spans="1:7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1925000</v>
      </c>
      <c r="F22" s="82">
        <f>F23</f>
        <v>1922627.42</v>
      </c>
      <c r="G22" s="82">
        <f t="shared" si="0"/>
        <v>2372.5800000000745</v>
      </c>
    </row>
    <row r="23" spans="1:11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1925000</v>
      </c>
      <c r="F23" s="82">
        <f>F24+F25+F26</f>
        <v>1922627.42</v>
      </c>
      <c r="G23" s="82">
        <f t="shared" si="0"/>
        <v>2372.5800000000745</v>
      </c>
      <c r="K23" s="129"/>
    </row>
    <row r="24" spans="1:11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1485000</v>
      </c>
      <c r="F24" s="102">
        <v>1484267.52</v>
      </c>
      <c r="G24" s="82">
        <f t="shared" si="0"/>
        <v>732.4799999999814</v>
      </c>
      <c r="K24" s="129"/>
    </row>
    <row r="25" spans="1:11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  <c r="K25" s="129"/>
    </row>
    <row r="26" spans="1:11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440000</v>
      </c>
      <c r="F26" s="82">
        <v>438359.9</v>
      </c>
      <c r="G26" s="82">
        <f t="shared" si="0"/>
        <v>1640.0999999999767</v>
      </c>
      <c r="K26" s="129"/>
    </row>
    <row r="27" spans="1:11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E28+E29+E30+E31+E32+E33</f>
        <v>2128000</v>
      </c>
      <c r="F27" s="82">
        <f>F28+F29+F30+F31+F32+F33</f>
        <v>1765715.8999999997</v>
      </c>
      <c r="G27" s="82">
        <f>G28+G29+G30+G31+G33+G32</f>
        <v>362284.1000000001</v>
      </c>
      <c r="K27" s="129"/>
    </row>
    <row r="28" spans="1:11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65279.18</v>
      </c>
      <c r="G28" s="82">
        <f aca="true" t="shared" si="1" ref="G28:G89">E28-F28</f>
        <v>14720.82</v>
      </c>
      <c r="K28" s="129"/>
    </row>
    <row r="29" spans="1:11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  <c r="K29" s="129"/>
    </row>
    <row r="30" spans="1:11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160000</v>
      </c>
      <c r="F30" s="82">
        <v>101033.05</v>
      </c>
      <c r="G30" s="82">
        <f t="shared" si="1"/>
        <v>58966.95</v>
      </c>
      <c r="K30" s="129"/>
    </row>
    <row r="31" spans="1:11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1316000</v>
      </c>
      <c r="F31" s="82">
        <v>1056749.91</v>
      </c>
      <c r="G31" s="82">
        <f t="shared" si="1"/>
        <v>259250.09000000008</v>
      </c>
      <c r="K31" s="129"/>
    </row>
    <row r="32" spans="1:7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511000</v>
      </c>
      <c r="F32" s="82">
        <v>506264.1</v>
      </c>
      <c r="G32" s="82">
        <f t="shared" si="1"/>
        <v>4735.900000000023</v>
      </c>
    </row>
    <row r="33" spans="1:11" s="80" customFormat="1" ht="12.75">
      <c r="A33" s="111" t="s">
        <v>151</v>
      </c>
      <c r="B33" s="91" t="s">
        <v>120</v>
      </c>
      <c r="C33" s="90" t="s">
        <v>636</v>
      </c>
      <c r="D33" s="90"/>
      <c r="E33" s="82">
        <v>61000</v>
      </c>
      <c r="F33" s="82">
        <v>36389.66</v>
      </c>
      <c r="G33" s="82">
        <f>E33-F33</f>
        <v>24610.339999999997</v>
      </c>
      <c r="K33" s="129"/>
    </row>
    <row r="34" spans="1:7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20000</v>
      </c>
      <c r="F34" s="82">
        <v>11872</v>
      </c>
      <c r="G34" s="82">
        <f t="shared" si="1"/>
        <v>8128</v>
      </c>
    </row>
    <row r="35" spans="1:12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22000</v>
      </c>
      <c r="F35" s="82">
        <v>6984.4</v>
      </c>
      <c r="G35" s="82">
        <f t="shared" si="1"/>
        <v>15015.6</v>
      </c>
      <c r="J35" s="136"/>
      <c r="K35" s="136"/>
      <c r="L35" s="136"/>
    </row>
    <row r="36" spans="1:11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412000</v>
      </c>
      <c r="F36" s="82">
        <f>F37+F38</f>
        <v>294421.19</v>
      </c>
      <c r="G36" s="82">
        <f t="shared" si="1"/>
        <v>117578.81</v>
      </c>
      <c r="K36" s="129"/>
    </row>
    <row r="37" spans="1:11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32127.63</v>
      </c>
      <c r="G37" s="82">
        <f t="shared" si="1"/>
        <v>17872.37</v>
      </c>
      <c r="K37" s="129"/>
    </row>
    <row r="38" spans="1:11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362000</v>
      </c>
      <c r="F38" s="82">
        <v>262293.56</v>
      </c>
      <c r="G38" s="82">
        <f t="shared" si="1"/>
        <v>99706.44</v>
      </c>
      <c r="K38" s="129"/>
    </row>
    <row r="39" spans="1:11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422000</v>
      </c>
      <c r="F39" s="98">
        <f>F42</f>
        <v>386064.7</v>
      </c>
      <c r="G39" s="98">
        <f t="shared" si="1"/>
        <v>35935.29999999999</v>
      </c>
      <c r="K39" s="129"/>
    </row>
    <row r="40" spans="1:11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422000</v>
      </c>
      <c r="F40" s="82">
        <f>F42</f>
        <v>386064.7</v>
      </c>
      <c r="G40" s="82">
        <f t="shared" si="1"/>
        <v>35935.29999999999</v>
      </c>
      <c r="J40" s="135"/>
      <c r="K40" s="129"/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422000</v>
      </c>
      <c r="F41" s="82">
        <f>F42</f>
        <v>386064.7</v>
      </c>
      <c r="G41" s="82">
        <f t="shared" si="1"/>
        <v>35935.29999999999</v>
      </c>
    </row>
    <row r="42" spans="1:11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422000</v>
      </c>
      <c r="F42" s="82">
        <f>F43+F44+F45</f>
        <v>386064.7</v>
      </c>
      <c r="G42" s="82">
        <f t="shared" si="1"/>
        <v>35935.29999999999</v>
      </c>
      <c r="K42" s="129"/>
    </row>
    <row r="43" spans="1:7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330000</v>
      </c>
      <c r="F43" s="82">
        <v>297447.01</v>
      </c>
      <c r="G43" s="82">
        <f t="shared" si="1"/>
        <v>32552.98999999999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92000</v>
      </c>
      <c r="F45" s="82">
        <v>88617.69</v>
      </c>
      <c r="G45" s="82">
        <f t="shared" si="1"/>
        <v>3382.3099999999977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597</v>
      </c>
      <c r="B63" s="96" t="s">
        <v>120</v>
      </c>
      <c r="C63" s="97" t="s">
        <v>598</v>
      </c>
      <c r="D63" s="97"/>
      <c r="E63" s="98">
        <f>E66</f>
        <v>23000</v>
      </c>
      <c r="F63" s="98">
        <f>F66</f>
        <v>23000</v>
      </c>
      <c r="G63" s="98">
        <f>E63-F63</f>
        <v>0</v>
      </c>
    </row>
    <row r="64" spans="1:7" s="80" customFormat="1" ht="12.75">
      <c r="A64" s="111" t="s">
        <v>458</v>
      </c>
      <c r="B64" s="91" t="s">
        <v>120</v>
      </c>
      <c r="C64" s="90" t="s">
        <v>599</v>
      </c>
      <c r="D64" s="90"/>
      <c r="E64" s="82">
        <f>E66</f>
        <v>23000</v>
      </c>
      <c r="F64" s="82">
        <f>F66</f>
        <v>23000</v>
      </c>
      <c r="G64" s="82">
        <f>E64-F64</f>
        <v>0</v>
      </c>
    </row>
    <row r="65" spans="1:7" s="80" customFormat="1" ht="12.75">
      <c r="A65" s="111" t="s">
        <v>459</v>
      </c>
      <c r="B65" s="91" t="s">
        <v>120</v>
      </c>
      <c r="C65" s="90" t="s">
        <v>600</v>
      </c>
      <c r="D65" s="90"/>
      <c r="E65" s="82">
        <f>E66</f>
        <v>23000</v>
      </c>
      <c r="F65" s="82">
        <f>F66</f>
        <v>23000</v>
      </c>
      <c r="G65" s="82">
        <f>E65-F65</f>
        <v>0</v>
      </c>
    </row>
    <row r="66" spans="1:7" s="80" customFormat="1" ht="20.25" customHeight="1">
      <c r="A66" s="111" t="s">
        <v>460</v>
      </c>
      <c r="B66" s="91" t="s">
        <v>120</v>
      </c>
      <c r="C66" s="90" t="s">
        <v>601</v>
      </c>
      <c r="D66" s="90"/>
      <c r="E66" s="82">
        <v>23000</v>
      </c>
      <c r="F66" s="82">
        <v>23000</v>
      </c>
      <c r="G66" s="82">
        <f>E66-F66</f>
        <v>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581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658</v>
      </c>
      <c r="B77" s="96" t="s">
        <v>120</v>
      </c>
      <c r="C77" s="97" t="s">
        <v>405</v>
      </c>
      <c r="D77" s="97"/>
      <c r="E77" s="98">
        <f>E81</f>
        <v>0</v>
      </c>
      <c r="F77" s="98">
        <f>F81</f>
        <v>0</v>
      </c>
      <c r="G77" s="98">
        <f>G84+G81</f>
        <v>0</v>
      </c>
      <c r="L77" s="129"/>
    </row>
    <row r="78" spans="1:12" s="80" customFormat="1" ht="12.75" hidden="1">
      <c r="A78" s="111" t="s">
        <v>582</v>
      </c>
      <c r="B78" s="91" t="s">
        <v>120</v>
      </c>
      <c r="C78" s="90" t="s">
        <v>391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151</v>
      </c>
      <c r="B79" s="91" t="s">
        <v>120</v>
      </c>
      <c r="C79" s="90" t="s">
        <v>659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132</v>
      </c>
      <c r="B80" s="91" t="s">
        <v>120</v>
      </c>
      <c r="C80" s="90" t="s">
        <v>488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151</v>
      </c>
      <c r="B81" s="91" t="s">
        <v>120</v>
      </c>
      <c r="C81" s="90" t="s">
        <v>489</v>
      </c>
      <c r="D81" s="90"/>
      <c r="E81" s="82">
        <v>0</v>
      </c>
      <c r="F81" s="82">
        <v>0</v>
      </c>
      <c r="G81" s="82">
        <f>E81-F81</f>
        <v>0</v>
      </c>
      <c r="L81" s="129"/>
    </row>
    <row r="82" spans="1:12" s="80" customFormat="1" ht="67.5" customHeight="1">
      <c r="A82" s="111" t="s">
        <v>437</v>
      </c>
      <c r="B82" s="91" t="s">
        <v>120</v>
      </c>
      <c r="C82" s="90" t="s">
        <v>555</v>
      </c>
      <c r="D82" s="90"/>
      <c r="E82" s="82">
        <f>E84</f>
        <v>200</v>
      </c>
      <c r="F82" s="82">
        <f>F84</f>
        <v>200</v>
      </c>
      <c r="G82" s="82">
        <f>G84</f>
        <v>0</v>
      </c>
      <c r="L82" s="129"/>
    </row>
    <row r="83" spans="1:12" s="80" customFormat="1" ht="22.5">
      <c r="A83" s="111" t="s">
        <v>396</v>
      </c>
      <c r="B83" s="91" t="s">
        <v>120</v>
      </c>
      <c r="C83" s="90" t="s">
        <v>556</v>
      </c>
      <c r="D83" s="90"/>
      <c r="E83" s="82">
        <f>E84</f>
        <v>200</v>
      </c>
      <c r="F83" s="82">
        <f>F84</f>
        <v>200</v>
      </c>
      <c r="G83" s="82">
        <f>G84</f>
        <v>0</v>
      </c>
      <c r="K83" s="135"/>
      <c r="L83" s="129"/>
    </row>
    <row r="84" spans="1:12" s="80" customFormat="1" ht="12.75">
      <c r="A84" s="111" t="s">
        <v>154</v>
      </c>
      <c r="B84" s="91" t="s">
        <v>120</v>
      </c>
      <c r="C84" s="90" t="s">
        <v>557</v>
      </c>
      <c r="D84" s="90"/>
      <c r="E84" s="82">
        <v>200</v>
      </c>
      <c r="F84" s="82">
        <v>200</v>
      </c>
      <c r="G84" s="82">
        <f>E84-F84</f>
        <v>0</v>
      </c>
      <c r="L84" s="129"/>
    </row>
    <row r="85" spans="1:12" s="80" customFormat="1" ht="12" customHeight="1">
      <c r="A85" s="112" t="s">
        <v>166</v>
      </c>
      <c r="B85" s="96" t="s">
        <v>120</v>
      </c>
      <c r="C85" s="97" t="s">
        <v>167</v>
      </c>
      <c r="D85" s="97"/>
      <c r="E85" s="98">
        <f>E89+E93+E94+E96+E97+E101+E95+E98</f>
        <v>127041</v>
      </c>
      <c r="F85" s="98">
        <f>F89+F93+F94+F96+F97+F101+F95+F98</f>
        <v>108562.52</v>
      </c>
      <c r="G85" s="98">
        <f t="shared" si="1"/>
        <v>18478.479999999996</v>
      </c>
      <c r="L85" s="129"/>
    </row>
    <row r="86" spans="1:7" s="80" customFormat="1" ht="14.25" customHeight="1" hidden="1">
      <c r="A86" s="111" t="s">
        <v>168</v>
      </c>
      <c r="B86" s="91" t="s">
        <v>120</v>
      </c>
      <c r="C86" s="90" t="s">
        <v>169</v>
      </c>
      <c r="D86" s="90"/>
      <c r="E86" s="82">
        <v>0</v>
      </c>
      <c r="F86" s="82">
        <v>0</v>
      </c>
      <c r="G86" s="82">
        <f t="shared" si="1"/>
        <v>0</v>
      </c>
    </row>
    <row r="87" spans="1:7" s="80" customFormat="1" ht="12.75" hidden="1">
      <c r="A87" s="111" t="s">
        <v>170</v>
      </c>
      <c r="B87" s="91" t="s">
        <v>120</v>
      </c>
      <c r="C87" s="90" t="s">
        <v>171</v>
      </c>
      <c r="D87" s="90"/>
      <c r="E87" s="82">
        <v>0</v>
      </c>
      <c r="F87" s="82">
        <v>0</v>
      </c>
      <c r="G87" s="82">
        <f t="shared" si="1"/>
        <v>0</v>
      </c>
    </row>
    <row r="88" spans="1:12" s="80" customFormat="1" ht="12.75">
      <c r="A88" s="111" t="s">
        <v>172</v>
      </c>
      <c r="B88" s="91" t="s">
        <v>120</v>
      </c>
      <c r="C88" s="90" t="s">
        <v>490</v>
      </c>
      <c r="D88" s="90"/>
      <c r="E88" s="82">
        <f>E90</f>
        <v>123000</v>
      </c>
      <c r="F88" s="82">
        <f>F90</f>
        <v>104521.52</v>
      </c>
      <c r="G88" s="82">
        <f t="shared" si="1"/>
        <v>18478.479999999996</v>
      </c>
      <c r="L88" s="129"/>
    </row>
    <row r="89" spans="1:12" s="80" customFormat="1" ht="12.75">
      <c r="A89" s="111" t="s">
        <v>132</v>
      </c>
      <c r="B89" s="91" t="s">
        <v>120</v>
      </c>
      <c r="C89" s="90" t="s">
        <v>491</v>
      </c>
      <c r="D89" s="90"/>
      <c r="E89" s="82">
        <f>E90</f>
        <v>123000</v>
      </c>
      <c r="F89" s="82">
        <f>F90</f>
        <v>104521.52</v>
      </c>
      <c r="G89" s="82">
        <f t="shared" si="1"/>
        <v>18478.479999999996</v>
      </c>
      <c r="L89" s="129"/>
    </row>
    <row r="90" spans="1:12" s="80" customFormat="1" ht="22.5">
      <c r="A90" s="111" t="s">
        <v>134</v>
      </c>
      <c r="B90" s="91" t="s">
        <v>120</v>
      </c>
      <c r="C90" s="90" t="s">
        <v>492</v>
      </c>
      <c r="D90" s="90"/>
      <c r="E90" s="82">
        <f>E91+E92</f>
        <v>123000</v>
      </c>
      <c r="F90" s="82">
        <f>F91+F92</f>
        <v>104521.52</v>
      </c>
      <c r="G90" s="82">
        <f>G91+G92+G93+G94+G96+G97+G101</f>
        <v>18478.479999999992</v>
      </c>
      <c r="L90" s="129"/>
    </row>
    <row r="91" spans="1:14" s="80" customFormat="1" ht="12.75">
      <c r="A91" s="111" t="s">
        <v>143</v>
      </c>
      <c r="B91" s="91" t="s">
        <v>120</v>
      </c>
      <c r="C91" s="90" t="s">
        <v>493</v>
      </c>
      <c r="D91" s="90" t="s">
        <v>647</v>
      </c>
      <c r="E91" s="82">
        <v>93000</v>
      </c>
      <c r="F91" s="82">
        <v>80287.71</v>
      </c>
      <c r="G91" s="82">
        <f aca="true" t="shared" si="2" ref="G91:G101">E91-F91</f>
        <v>12712.289999999994</v>
      </c>
      <c r="K91" s="137"/>
      <c r="L91" s="137"/>
      <c r="M91" s="137"/>
      <c r="N91" s="137"/>
    </row>
    <row r="92" spans="1:12" s="80" customFormat="1" ht="15" customHeight="1">
      <c r="A92" s="111" t="s">
        <v>144</v>
      </c>
      <c r="B92" s="91" t="s">
        <v>120</v>
      </c>
      <c r="C92" s="90" t="s">
        <v>494</v>
      </c>
      <c r="D92" s="90" t="s">
        <v>647</v>
      </c>
      <c r="E92" s="82">
        <v>30000</v>
      </c>
      <c r="F92" s="82">
        <v>24233.81</v>
      </c>
      <c r="G92" s="82">
        <f t="shared" si="2"/>
        <v>5766.189999999999</v>
      </c>
      <c r="L92" s="129"/>
    </row>
    <row r="93" spans="1:12" s="80" customFormat="1" ht="12.75">
      <c r="A93" s="111" t="s">
        <v>145</v>
      </c>
      <c r="B93" s="91" t="s">
        <v>120</v>
      </c>
      <c r="C93" s="90" t="s">
        <v>495</v>
      </c>
      <c r="D93" s="90" t="s">
        <v>647</v>
      </c>
      <c r="E93" s="82">
        <v>630</v>
      </c>
      <c r="F93" s="82">
        <v>630</v>
      </c>
      <c r="G93" s="82">
        <f t="shared" si="2"/>
        <v>0</v>
      </c>
      <c r="L93" s="129"/>
    </row>
    <row r="94" spans="1:7" s="80" customFormat="1" ht="12.75" hidden="1">
      <c r="A94" s="111" t="s">
        <v>146</v>
      </c>
      <c r="B94" s="91" t="s">
        <v>120</v>
      </c>
      <c r="C94" s="90" t="s">
        <v>496</v>
      </c>
      <c r="D94" s="90"/>
      <c r="E94" s="82">
        <v>0</v>
      </c>
      <c r="F94" s="82">
        <v>0</v>
      </c>
      <c r="G94" s="82">
        <f t="shared" si="2"/>
        <v>0</v>
      </c>
    </row>
    <row r="95" spans="1:12" s="80" customFormat="1" ht="12.75">
      <c r="A95" s="111" t="s">
        <v>147</v>
      </c>
      <c r="B95" s="91" t="s">
        <v>120</v>
      </c>
      <c r="C95" s="90" t="s">
        <v>496</v>
      </c>
      <c r="D95" s="90" t="s">
        <v>647</v>
      </c>
      <c r="E95" s="82">
        <v>0</v>
      </c>
      <c r="F95" s="82">
        <v>0</v>
      </c>
      <c r="G95" s="82">
        <f>E95-F95</f>
        <v>0</v>
      </c>
      <c r="L95" s="129"/>
    </row>
    <row r="96" spans="1:12" s="80" customFormat="1" ht="12.75">
      <c r="A96" s="111" t="s">
        <v>419</v>
      </c>
      <c r="B96" s="91" t="s">
        <v>120</v>
      </c>
      <c r="C96" s="90" t="s">
        <v>497</v>
      </c>
      <c r="D96" s="90" t="s">
        <v>647</v>
      </c>
      <c r="E96" s="82">
        <v>0</v>
      </c>
      <c r="F96" s="82">
        <v>0</v>
      </c>
      <c r="G96" s="82">
        <f t="shared" si="2"/>
        <v>0</v>
      </c>
      <c r="L96" s="129"/>
    </row>
    <row r="97" spans="1:7" s="80" customFormat="1" ht="12.75" hidden="1">
      <c r="A97" s="111" t="s">
        <v>150</v>
      </c>
      <c r="B97" s="91" t="s">
        <v>120</v>
      </c>
      <c r="C97" s="90" t="s">
        <v>498</v>
      </c>
      <c r="D97" s="90"/>
      <c r="E97" s="82">
        <v>0</v>
      </c>
      <c r="F97" s="82">
        <v>0</v>
      </c>
      <c r="G97" s="82">
        <f t="shared" si="2"/>
        <v>0</v>
      </c>
    </row>
    <row r="98" spans="1:12" s="80" customFormat="1" ht="12.75">
      <c r="A98" s="111" t="s">
        <v>150</v>
      </c>
      <c r="B98" s="91" t="s">
        <v>120</v>
      </c>
      <c r="C98" s="90" t="s">
        <v>498</v>
      </c>
      <c r="D98" s="90" t="s">
        <v>647</v>
      </c>
      <c r="E98" s="82">
        <v>0</v>
      </c>
      <c r="F98" s="82">
        <v>0</v>
      </c>
      <c r="G98" s="82">
        <f>E98-F98</f>
        <v>0</v>
      </c>
      <c r="K98" s="135"/>
      <c r="L98" s="129"/>
    </row>
    <row r="99" spans="1:7" s="80" customFormat="1" ht="12.75">
      <c r="A99" s="111" t="s">
        <v>152</v>
      </c>
      <c r="B99" s="91" t="s">
        <v>120</v>
      </c>
      <c r="C99" s="90" t="s">
        <v>552</v>
      </c>
      <c r="D99" s="90" t="s">
        <v>647</v>
      </c>
      <c r="E99" s="82">
        <f>E100+E101</f>
        <v>3411</v>
      </c>
      <c r="F99" s="82">
        <f>F100+F101</f>
        <v>3411</v>
      </c>
      <c r="G99" s="82">
        <f t="shared" si="2"/>
        <v>0</v>
      </c>
    </row>
    <row r="100" spans="1:7" s="80" customFormat="1" ht="12.75" hidden="1">
      <c r="A100" s="111" t="s">
        <v>153</v>
      </c>
      <c r="B100" s="91" t="s">
        <v>120</v>
      </c>
      <c r="C100" s="90" t="s">
        <v>448</v>
      </c>
      <c r="D100" s="90"/>
      <c r="E100" s="82">
        <v>0</v>
      </c>
      <c r="F100" s="82">
        <v>0</v>
      </c>
      <c r="G100" s="82">
        <f>E100-F100</f>
        <v>0</v>
      </c>
    </row>
    <row r="101" spans="1:12" s="80" customFormat="1" ht="12" customHeight="1">
      <c r="A101" s="111" t="s">
        <v>154</v>
      </c>
      <c r="B101" s="91" t="s">
        <v>120</v>
      </c>
      <c r="C101" s="90" t="s">
        <v>499</v>
      </c>
      <c r="D101" s="90" t="s">
        <v>647</v>
      </c>
      <c r="E101" s="82">
        <v>3411</v>
      </c>
      <c r="F101" s="82">
        <v>3411</v>
      </c>
      <c r="G101" s="82">
        <f t="shared" si="2"/>
        <v>0</v>
      </c>
      <c r="L101" s="129"/>
    </row>
    <row r="102" spans="1:7" s="80" customFormat="1" ht="33" customHeight="1" hidden="1">
      <c r="A102" s="112" t="s">
        <v>173</v>
      </c>
      <c r="B102" s="96" t="s">
        <v>120</v>
      </c>
      <c r="C102" s="97" t="s">
        <v>174</v>
      </c>
      <c r="D102" s="97"/>
      <c r="E102" s="98">
        <v>0</v>
      </c>
      <c r="F102" s="98">
        <v>0</v>
      </c>
      <c r="G102" s="98">
        <v>10000</v>
      </c>
    </row>
    <row r="103" spans="1:7" s="80" customFormat="1" ht="12.75" hidden="1">
      <c r="A103" s="111" t="s">
        <v>175</v>
      </c>
      <c r="B103" s="91" t="s">
        <v>120</v>
      </c>
      <c r="C103" s="90" t="s">
        <v>176</v>
      </c>
      <c r="D103" s="90"/>
      <c r="E103" s="82">
        <v>0</v>
      </c>
      <c r="F103" s="82">
        <v>0</v>
      </c>
      <c r="G103" s="82">
        <v>10000</v>
      </c>
    </row>
    <row r="104" spans="1:7" s="80" customFormat="1" ht="12.75" hidden="1">
      <c r="A104" s="111" t="s">
        <v>177</v>
      </c>
      <c r="B104" s="91" t="s">
        <v>120</v>
      </c>
      <c r="C104" s="90" t="s">
        <v>178</v>
      </c>
      <c r="D104" s="90"/>
      <c r="E104" s="82">
        <v>0</v>
      </c>
      <c r="F104" s="82">
        <v>0</v>
      </c>
      <c r="G104" s="82">
        <v>10000</v>
      </c>
    </row>
    <row r="105" spans="1:7" s="80" customFormat="1" ht="12.75" hidden="1">
      <c r="A105" s="111" t="s">
        <v>179</v>
      </c>
      <c r="B105" s="91" t="s">
        <v>120</v>
      </c>
      <c r="C105" s="90" t="s">
        <v>180</v>
      </c>
      <c r="D105" s="90"/>
      <c r="E105" s="82">
        <v>0</v>
      </c>
      <c r="F105" s="82">
        <v>0</v>
      </c>
      <c r="G105" s="82">
        <v>10000</v>
      </c>
    </row>
    <row r="106" spans="1:7" s="80" customFormat="1" ht="12.75" hidden="1">
      <c r="A106" s="111" t="s">
        <v>152</v>
      </c>
      <c r="B106" s="91" t="s">
        <v>120</v>
      </c>
      <c r="C106" s="90" t="s">
        <v>181</v>
      </c>
      <c r="D106" s="90"/>
      <c r="E106" s="82">
        <v>0</v>
      </c>
      <c r="F106" s="82">
        <v>0</v>
      </c>
      <c r="G106" s="82">
        <v>10000</v>
      </c>
    </row>
    <row r="107" spans="1:7" s="80" customFormat="1" ht="12.75" hidden="1">
      <c r="A107" s="111" t="s">
        <v>154</v>
      </c>
      <c r="B107" s="91" t="s">
        <v>120</v>
      </c>
      <c r="C107" s="90" t="s">
        <v>182</v>
      </c>
      <c r="D107" s="90"/>
      <c r="E107" s="82">
        <v>0</v>
      </c>
      <c r="F107" s="82">
        <v>0</v>
      </c>
      <c r="G107" s="82">
        <v>10000</v>
      </c>
    </row>
    <row r="108" spans="1:7" s="80" customFormat="1" ht="12.75">
      <c r="A108" s="112" t="s">
        <v>331</v>
      </c>
      <c r="B108" s="96" t="s">
        <v>120</v>
      </c>
      <c r="C108" s="97" t="s">
        <v>332</v>
      </c>
      <c r="D108" s="97"/>
      <c r="E108" s="98">
        <f>E109</f>
        <v>29667269.82</v>
      </c>
      <c r="F108" s="98">
        <f>F109</f>
        <v>26981014.8</v>
      </c>
      <c r="G108" s="98">
        <f>E108-F108</f>
        <v>2686255.0199999996</v>
      </c>
    </row>
    <row r="109" spans="1:7" s="80" customFormat="1" ht="14.25" customHeight="1">
      <c r="A109" s="111" t="s">
        <v>502</v>
      </c>
      <c r="B109" s="91" t="s">
        <v>120</v>
      </c>
      <c r="C109" s="90" t="s">
        <v>500</v>
      </c>
      <c r="D109" s="90"/>
      <c r="E109" s="82">
        <f>E118+E127+E136+E142+E145+E148+E139</f>
        <v>29667269.82</v>
      </c>
      <c r="F109" s="82">
        <f>F118+F127+F136+F142+F145+F148+F139</f>
        <v>26981014.8</v>
      </c>
      <c r="G109" s="82">
        <f>E109-F109</f>
        <v>2686255.0199999996</v>
      </c>
    </row>
    <row r="110" spans="1:7" s="80" customFormat="1" ht="12.75" hidden="1">
      <c r="A110" s="122" t="s">
        <v>637</v>
      </c>
      <c r="B110" s="91" t="s">
        <v>120</v>
      </c>
      <c r="C110" s="90" t="s">
        <v>583</v>
      </c>
      <c r="D110" s="90"/>
      <c r="E110" s="82">
        <f>E112</f>
        <v>0</v>
      </c>
      <c r="F110" s="82">
        <f>F112</f>
        <v>457700</v>
      </c>
      <c r="G110" s="82">
        <f aca="true" t="shared" si="3" ref="G110:G115">E110-F110</f>
        <v>-457700</v>
      </c>
    </row>
    <row r="111" spans="1:7" s="80" customFormat="1" ht="22.5" hidden="1">
      <c r="A111" s="111" t="s">
        <v>503</v>
      </c>
      <c r="B111" s="91" t="s">
        <v>120</v>
      </c>
      <c r="C111" s="90" t="s">
        <v>584</v>
      </c>
      <c r="D111" s="90"/>
      <c r="E111" s="82">
        <f>E112</f>
        <v>0</v>
      </c>
      <c r="F111" s="82">
        <f>F112</f>
        <v>457700</v>
      </c>
      <c r="G111" s="82">
        <f t="shared" si="3"/>
        <v>-457700</v>
      </c>
    </row>
    <row r="112" spans="1:7" s="80" customFormat="1" ht="12.75" hidden="1">
      <c r="A112" s="111" t="s">
        <v>504</v>
      </c>
      <c r="B112" s="91" t="s">
        <v>120</v>
      </c>
      <c r="C112" s="90" t="s">
        <v>585</v>
      </c>
      <c r="D112" s="90"/>
      <c r="E112" s="82">
        <v>0</v>
      </c>
      <c r="F112" s="82">
        <v>457700</v>
      </c>
      <c r="G112" s="82">
        <f t="shared" si="3"/>
        <v>-457700</v>
      </c>
    </row>
    <row r="113" spans="1:7" s="80" customFormat="1" ht="12.75" hidden="1">
      <c r="A113" s="122" t="s">
        <v>505</v>
      </c>
      <c r="B113" s="91" t="s">
        <v>120</v>
      </c>
      <c r="C113" s="90" t="s">
        <v>586</v>
      </c>
      <c r="D113" s="90"/>
      <c r="E113" s="82">
        <f>E115</f>
        <v>0</v>
      </c>
      <c r="F113" s="82">
        <f>F115</f>
        <v>171630</v>
      </c>
      <c r="G113" s="82">
        <f t="shared" si="3"/>
        <v>-171630</v>
      </c>
    </row>
    <row r="114" spans="1:7" s="80" customFormat="1" ht="22.5" hidden="1">
      <c r="A114" s="111" t="s">
        <v>503</v>
      </c>
      <c r="B114" s="91" t="s">
        <v>120</v>
      </c>
      <c r="C114" s="90" t="s">
        <v>587</v>
      </c>
      <c r="D114" s="90"/>
      <c r="E114" s="82">
        <f>E115</f>
        <v>0</v>
      </c>
      <c r="F114" s="82">
        <f>F115</f>
        <v>171630</v>
      </c>
      <c r="G114" s="82">
        <f t="shared" si="3"/>
        <v>-171630</v>
      </c>
    </row>
    <row r="115" spans="1:7" s="80" customFormat="1" ht="12.75" hidden="1">
      <c r="A115" s="111" t="s">
        <v>504</v>
      </c>
      <c r="B115" s="91" t="s">
        <v>120</v>
      </c>
      <c r="C115" s="90" t="s">
        <v>588</v>
      </c>
      <c r="D115" s="90"/>
      <c r="E115" s="82">
        <v>0</v>
      </c>
      <c r="F115" s="82">
        <v>171630</v>
      </c>
      <c r="G115" s="82">
        <f t="shared" si="3"/>
        <v>-171630</v>
      </c>
    </row>
    <row r="116" spans="1:7" s="80" customFormat="1" ht="12.75">
      <c r="A116" s="122" t="s">
        <v>637</v>
      </c>
      <c r="B116" s="91" t="s">
        <v>120</v>
      </c>
      <c r="C116" s="90" t="s">
        <v>583</v>
      </c>
      <c r="D116" s="90"/>
      <c r="E116" s="82">
        <f>E118</f>
        <v>2268500</v>
      </c>
      <c r="F116" s="82">
        <f>F118</f>
        <v>2268500</v>
      </c>
      <c r="G116" s="82">
        <f>E116-F116</f>
        <v>0</v>
      </c>
    </row>
    <row r="117" spans="1:7" s="80" customFormat="1" ht="22.5">
      <c r="A117" s="111" t="s">
        <v>503</v>
      </c>
      <c r="B117" s="91" t="s">
        <v>120</v>
      </c>
      <c r="C117" s="90" t="s">
        <v>584</v>
      </c>
      <c r="D117" s="90"/>
      <c r="E117" s="82">
        <f>E118</f>
        <v>2268500</v>
      </c>
      <c r="F117" s="82">
        <f>F118</f>
        <v>2268500</v>
      </c>
      <c r="G117" s="82">
        <f>E117-F117</f>
        <v>0</v>
      </c>
    </row>
    <row r="118" spans="1:7" s="80" customFormat="1" ht="11.25" customHeight="1">
      <c r="A118" s="111" t="s">
        <v>504</v>
      </c>
      <c r="B118" s="91" t="s">
        <v>120</v>
      </c>
      <c r="C118" s="90" t="s">
        <v>585</v>
      </c>
      <c r="D118" s="90"/>
      <c r="E118" s="82">
        <v>2268500</v>
      </c>
      <c r="F118" s="82">
        <v>2268500</v>
      </c>
      <c r="G118" s="82">
        <f>E118-F118</f>
        <v>0</v>
      </c>
    </row>
    <row r="119" spans="1:7" s="80" customFormat="1" ht="12.75" hidden="1">
      <c r="A119" s="122" t="s">
        <v>505</v>
      </c>
      <c r="B119" s="91" t="s">
        <v>120</v>
      </c>
      <c r="C119" s="90" t="s">
        <v>506</v>
      </c>
      <c r="D119" s="90"/>
      <c r="E119" s="82">
        <f>E121</f>
        <v>0</v>
      </c>
      <c r="F119" s="82">
        <f>F121</f>
        <v>0</v>
      </c>
      <c r="G119" s="82">
        <f aca="true" t="shared" si="4" ref="G119:G124">E119-F119</f>
        <v>0</v>
      </c>
    </row>
    <row r="120" spans="1:7" s="80" customFormat="1" ht="22.5" hidden="1">
      <c r="A120" s="111" t="s">
        <v>503</v>
      </c>
      <c r="B120" s="91" t="s">
        <v>120</v>
      </c>
      <c r="C120" s="90" t="s">
        <v>507</v>
      </c>
      <c r="D120" s="90"/>
      <c r="E120" s="82">
        <f>E121</f>
        <v>0</v>
      </c>
      <c r="F120" s="82">
        <f>F121</f>
        <v>0</v>
      </c>
      <c r="G120" s="82">
        <f t="shared" si="4"/>
        <v>0</v>
      </c>
    </row>
    <row r="121" spans="1:7" s="80" customFormat="1" ht="12.75" hidden="1">
      <c r="A121" s="111" t="s">
        <v>504</v>
      </c>
      <c r="B121" s="91" t="s">
        <v>120</v>
      </c>
      <c r="C121" s="90" t="s">
        <v>508</v>
      </c>
      <c r="D121" s="90"/>
      <c r="E121" s="82">
        <v>0</v>
      </c>
      <c r="F121" s="82">
        <v>0</v>
      </c>
      <c r="G121" s="82">
        <f t="shared" si="4"/>
        <v>0</v>
      </c>
    </row>
    <row r="122" spans="1:7" s="80" customFormat="1" ht="12.75" hidden="1">
      <c r="A122" s="122" t="s">
        <v>505</v>
      </c>
      <c r="B122" s="91" t="s">
        <v>120</v>
      </c>
      <c r="C122" s="90" t="s">
        <v>577</v>
      </c>
      <c r="D122" s="90"/>
      <c r="E122" s="82">
        <f>E124</f>
        <v>0</v>
      </c>
      <c r="F122" s="82">
        <f>F124</f>
        <v>0</v>
      </c>
      <c r="G122" s="82">
        <f t="shared" si="4"/>
        <v>0</v>
      </c>
    </row>
    <row r="123" spans="1:7" s="80" customFormat="1" ht="22.5" hidden="1">
      <c r="A123" s="111" t="s">
        <v>503</v>
      </c>
      <c r="B123" s="91" t="s">
        <v>120</v>
      </c>
      <c r="C123" s="90" t="s">
        <v>559</v>
      </c>
      <c r="D123" s="90"/>
      <c r="E123" s="82">
        <f>E124</f>
        <v>0</v>
      </c>
      <c r="F123" s="82">
        <f>F124</f>
        <v>0</v>
      </c>
      <c r="G123" s="82">
        <f t="shared" si="4"/>
        <v>0</v>
      </c>
    </row>
    <row r="124" spans="1:7" s="80" customFormat="1" ht="12.75" hidden="1">
      <c r="A124" s="111" t="s">
        <v>504</v>
      </c>
      <c r="B124" s="91" t="s">
        <v>120</v>
      </c>
      <c r="C124" s="90" t="s">
        <v>558</v>
      </c>
      <c r="D124" s="90"/>
      <c r="E124" s="82">
        <v>0</v>
      </c>
      <c r="F124" s="82">
        <v>0</v>
      </c>
      <c r="G124" s="82">
        <f t="shared" si="4"/>
        <v>0</v>
      </c>
    </row>
    <row r="125" spans="1:7" s="80" customFormat="1" ht="12.75">
      <c r="A125" s="122" t="s">
        <v>501</v>
      </c>
      <c r="B125" s="91" t="s">
        <v>120</v>
      </c>
      <c r="C125" s="90" t="s">
        <v>586</v>
      </c>
      <c r="D125" s="90"/>
      <c r="E125" s="82">
        <f>E127</f>
        <v>716042.06</v>
      </c>
      <c r="F125" s="82">
        <f>F127</f>
        <v>716042.06</v>
      </c>
      <c r="G125" s="82">
        <f>G127</f>
        <v>0</v>
      </c>
    </row>
    <row r="126" spans="1:7" s="80" customFormat="1" ht="22.5">
      <c r="A126" s="111" t="s">
        <v>503</v>
      </c>
      <c r="B126" s="91" t="s">
        <v>120</v>
      </c>
      <c r="C126" s="90" t="s">
        <v>587</v>
      </c>
      <c r="D126" s="90"/>
      <c r="E126" s="82">
        <f>E127</f>
        <v>716042.06</v>
      </c>
      <c r="F126" s="82">
        <f>F127</f>
        <v>716042.06</v>
      </c>
      <c r="G126" s="82">
        <f>G127</f>
        <v>0</v>
      </c>
    </row>
    <row r="127" spans="1:7" s="80" customFormat="1" ht="11.25" customHeight="1">
      <c r="A127" s="111" t="s">
        <v>504</v>
      </c>
      <c r="B127" s="91" t="s">
        <v>120</v>
      </c>
      <c r="C127" s="90" t="s">
        <v>588</v>
      </c>
      <c r="D127" s="90"/>
      <c r="E127" s="82">
        <v>716042.06</v>
      </c>
      <c r="F127" s="82">
        <v>716042.06</v>
      </c>
      <c r="G127" s="82">
        <f aca="true" t="shared" si="5" ref="G127:G133">E127-F127</f>
        <v>0</v>
      </c>
    </row>
    <row r="128" spans="1:7" s="80" customFormat="1" ht="45" hidden="1">
      <c r="A128" s="122" t="s">
        <v>576</v>
      </c>
      <c r="B128" s="91" t="s">
        <v>120</v>
      </c>
      <c r="C128" s="90" t="s">
        <v>578</v>
      </c>
      <c r="D128" s="90"/>
      <c r="E128" s="82">
        <f>E130</f>
        <v>0</v>
      </c>
      <c r="F128" s="82">
        <f>F130</f>
        <v>8962000</v>
      </c>
      <c r="G128" s="82">
        <f t="shared" si="5"/>
        <v>-8962000</v>
      </c>
    </row>
    <row r="129" spans="1:7" s="80" customFormat="1" ht="33.75" hidden="1">
      <c r="A129" s="111" t="s">
        <v>573</v>
      </c>
      <c r="B129" s="91" t="s">
        <v>120</v>
      </c>
      <c r="C129" s="90" t="s">
        <v>615</v>
      </c>
      <c r="D129" s="90"/>
      <c r="E129" s="82">
        <f>E130</f>
        <v>0</v>
      </c>
      <c r="F129" s="82">
        <f>F130</f>
        <v>8962000</v>
      </c>
      <c r="G129" s="82">
        <f t="shared" si="5"/>
        <v>-8962000</v>
      </c>
    </row>
    <row r="130" spans="1:7" s="80" customFormat="1" ht="33.75" hidden="1">
      <c r="A130" s="111" t="s">
        <v>574</v>
      </c>
      <c r="B130" s="91" t="s">
        <v>120</v>
      </c>
      <c r="C130" s="90" t="s">
        <v>614</v>
      </c>
      <c r="D130" s="90"/>
      <c r="E130" s="82">
        <v>0</v>
      </c>
      <c r="F130" s="82">
        <v>8962000</v>
      </c>
      <c r="G130" s="82">
        <f t="shared" si="5"/>
        <v>-8962000</v>
      </c>
    </row>
    <row r="131" spans="1:7" s="80" customFormat="1" ht="45" hidden="1">
      <c r="A131" s="122" t="s">
        <v>576</v>
      </c>
      <c r="B131" s="91" t="s">
        <v>120</v>
      </c>
      <c r="C131" s="90" t="s">
        <v>609</v>
      </c>
      <c r="D131" s="90"/>
      <c r="E131" s="82">
        <f>E133</f>
        <v>0</v>
      </c>
      <c r="F131" s="82">
        <f>F133</f>
        <v>488221</v>
      </c>
      <c r="G131" s="82">
        <f t="shared" si="5"/>
        <v>-488221</v>
      </c>
    </row>
    <row r="132" spans="1:7" s="80" customFormat="1" ht="33.75" hidden="1">
      <c r="A132" s="111" t="s">
        <v>573</v>
      </c>
      <c r="B132" s="91" t="s">
        <v>120</v>
      </c>
      <c r="C132" s="90" t="s">
        <v>617</v>
      </c>
      <c r="D132" s="90"/>
      <c r="E132" s="82">
        <f>E133</f>
        <v>0</v>
      </c>
      <c r="F132" s="82">
        <f>F133</f>
        <v>488221</v>
      </c>
      <c r="G132" s="82">
        <f t="shared" si="5"/>
        <v>-488221</v>
      </c>
    </row>
    <row r="133" spans="1:7" s="80" customFormat="1" ht="33.75" hidden="1">
      <c r="A133" s="111" t="s">
        <v>574</v>
      </c>
      <c r="B133" s="91" t="s">
        <v>120</v>
      </c>
      <c r="C133" s="90" t="s">
        <v>616</v>
      </c>
      <c r="D133" s="90"/>
      <c r="E133" s="82">
        <v>0</v>
      </c>
      <c r="F133" s="82">
        <v>488221</v>
      </c>
      <c r="G133" s="82">
        <f t="shared" si="5"/>
        <v>-488221</v>
      </c>
    </row>
    <row r="134" spans="1:7" s="80" customFormat="1" ht="12.75">
      <c r="A134" s="122" t="s">
        <v>505</v>
      </c>
      <c r="B134" s="91" t="s">
        <v>120</v>
      </c>
      <c r="C134" s="90" t="s">
        <v>619</v>
      </c>
      <c r="D134" s="90"/>
      <c r="E134" s="82">
        <f>E136</f>
        <v>3915398.61</v>
      </c>
      <c r="F134" s="82">
        <f>F136</f>
        <v>1565724.59</v>
      </c>
      <c r="G134" s="82">
        <f>G136</f>
        <v>2349674.0199999996</v>
      </c>
    </row>
    <row r="135" spans="1:7" s="80" customFormat="1" ht="22.5">
      <c r="A135" s="111" t="s">
        <v>503</v>
      </c>
      <c r="B135" s="91" t="s">
        <v>120</v>
      </c>
      <c r="C135" s="90" t="s">
        <v>620</v>
      </c>
      <c r="D135" s="90"/>
      <c r="E135" s="82">
        <f>E136</f>
        <v>3915398.61</v>
      </c>
      <c r="F135" s="82">
        <f>F136</f>
        <v>1565724.59</v>
      </c>
      <c r="G135" s="82">
        <f>G136</f>
        <v>2349674.0199999996</v>
      </c>
    </row>
    <row r="136" spans="1:7" s="80" customFormat="1" ht="12.75">
      <c r="A136" s="111" t="s">
        <v>504</v>
      </c>
      <c r="B136" s="91" t="s">
        <v>120</v>
      </c>
      <c r="C136" s="90" t="s">
        <v>618</v>
      </c>
      <c r="D136" s="90"/>
      <c r="E136" s="82">
        <v>3915398.61</v>
      </c>
      <c r="F136" s="82">
        <v>1565724.59</v>
      </c>
      <c r="G136" s="82">
        <f>E136-F136</f>
        <v>2349674.0199999996</v>
      </c>
    </row>
    <row r="137" spans="1:7" s="80" customFormat="1" ht="12.75">
      <c r="A137" s="122" t="s">
        <v>661</v>
      </c>
      <c r="B137" s="91" t="s">
        <v>120</v>
      </c>
      <c r="C137" s="90" t="s">
        <v>619</v>
      </c>
      <c r="D137" s="90"/>
      <c r="E137" s="82">
        <f>E139</f>
        <v>500000</v>
      </c>
      <c r="F137" s="82">
        <f>F139</f>
        <v>163419</v>
      </c>
      <c r="G137" s="82">
        <f>G139</f>
        <v>336581</v>
      </c>
    </row>
    <row r="138" spans="1:7" s="80" customFormat="1" ht="22.5">
      <c r="A138" s="111" t="s">
        <v>503</v>
      </c>
      <c r="B138" s="91" t="s">
        <v>120</v>
      </c>
      <c r="C138" s="90" t="s">
        <v>620</v>
      </c>
      <c r="D138" s="90"/>
      <c r="E138" s="82">
        <f>E139</f>
        <v>500000</v>
      </c>
      <c r="F138" s="82">
        <f>F139</f>
        <v>163419</v>
      </c>
      <c r="G138" s="82">
        <f>G139</f>
        <v>336581</v>
      </c>
    </row>
    <row r="139" spans="1:7" s="80" customFormat="1" ht="12.75">
      <c r="A139" s="132" t="s">
        <v>153</v>
      </c>
      <c r="B139" s="91" t="s">
        <v>120</v>
      </c>
      <c r="C139" s="90" t="s">
        <v>660</v>
      </c>
      <c r="D139" s="90"/>
      <c r="E139" s="82">
        <v>500000</v>
      </c>
      <c r="F139" s="82">
        <v>163419</v>
      </c>
      <c r="G139" s="82">
        <f>E139-F139</f>
        <v>336581</v>
      </c>
    </row>
    <row r="140" spans="1:7" s="80" customFormat="1" ht="45">
      <c r="A140" s="111" t="s">
        <v>655</v>
      </c>
      <c r="B140" s="91" t="s">
        <v>120</v>
      </c>
      <c r="C140" s="90" t="s">
        <v>578</v>
      </c>
      <c r="D140" s="90"/>
      <c r="E140" s="82">
        <f>E142</f>
        <v>3361600</v>
      </c>
      <c r="F140" s="82">
        <f>F142</f>
        <v>3361600</v>
      </c>
      <c r="G140" s="82">
        <f>G142</f>
        <v>0</v>
      </c>
    </row>
    <row r="141" spans="1:7" s="80" customFormat="1" ht="22.5">
      <c r="A141" s="111" t="s">
        <v>503</v>
      </c>
      <c r="B141" s="91" t="s">
        <v>120</v>
      </c>
      <c r="C141" s="90" t="s">
        <v>615</v>
      </c>
      <c r="D141" s="90"/>
      <c r="E141" s="82">
        <f>E142</f>
        <v>3361600</v>
      </c>
      <c r="F141" s="82">
        <f>F142</f>
        <v>3361600</v>
      </c>
      <c r="G141" s="82">
        <f>G142</f>
        <v>0</v>
      </c>
    </row>
    <row r="142" spans="1:7" s="80" customFormat="1" ht="12.75">
      <c r="A142" s="111" t="s">
        <v>504</v>
      </c>
      <c r="B142" s="91" t="s">
        <v>120</v>
      </c>
      <c r="C142" s="90" t="s">
        <v>614</v>
      </c>
      <c r="D142" s="90"/>
      <c r="E142" s="82">
        <v>3361600</v>
      </c>
      <c r="F142" s="82">
        <v>3361600</v>
      </c>
      <c r="G142" s="82">
        <f>E142-F142</f>
        <v>0</v>
      </c>
    </row>
    <row r="143" spans="1:7" s="80" customFormat="1" ht="45">
      <c r="A143" s="111" t="s">
        <v>657</v>
      </c>
      <c r="B143" s="91" t="s">
        <v>120</v>
      </c>
      <c r="C143" s="90" t="s">
        <v>609</v>
      </c>
      <c r="D143" s="90"/>
      <c r="E143" s="82">
        <f>E145</f>
        <v>176985.15</v>
      </c>
      <c r="F143" s="82">
        <f>F145</f>
        <v>176985.15</v>
      </c>
      <c r="G143" s="82">
        <f>G145</f>
        <v>0</v>
      </c>
    </row>
    <row r="144" spans="1:7" s="80" customFormat="1" ht="22.5">
      <c r="A144" s="111" t="s">
        <v>503</v>
      </c>
      <c r="B144" s="91" t="s">
        <v>120</v>
      </c>
      <c r="C144" s="90" t="s">
        <v>617</v>
      </c>
      <c r="D144" s="90"/>
      <c r="E144" s="82">
        <f>E145</f>
        <v>176985.15</v>
      </c>
      <c r="F144" s="82">
        <f>F145</f>
        <v>176985.15</v>
      </c>
      <c r="G144" s="82">
        <f>G145</f>
        <v>0</v>
      </c>
    </row>
    <row r="145" spans="1:7" s="80" customFormat="1" ht="12.75">
      <c r="A145" s="111" t="s">
        <v>504</v>
      </c>
      <c r="B145" s="91" t="s">
        <v>120</v>
      </c>
      <c r="C145" s="90" t="s">
        <v>616</v>
      </c>
      <c r="D145" s="90"/>
      <c r="E145" s="82">
        <v>176985.15</v>
      </c>
      <c r="F145" s="82">
        <v>176985.15</v>
      </c>
      <c r="G145" s="82">
        <f>E145-F145</f>
        <v>0</v>
      </c>
    </row>
    <row r="146" spans="1:7" s="80" customFormat="1" ht="35.25" customHeight="1">
      <c r="A146" s="122" t="s">
        <v>638</v>
      </c>
      <c r="B146" s="91" t="s">
        <v>120</v>
      </c>
      <c r="C146" s="90" t="s">
        <v>639</v>
      </c>
      <c r="D146" s="90"/>
      <c r="E146" s="82">
        <f>E148</f>
        <v>18728744</v>
      </c>
      <c r="F146" s="82">
        <f>F148</f>
        <v>18728744</v>
      </c>
      <c r="G146" s="82">
        <f>E146-F146</f>
        <v>0</v>
      </c>
    </row>
    <row r="147" spans="1:7" s="80" customFormat="1" ht="22.5">
      <c r="A147" s="111" t="s">
        <v>503</v>
      </c>
      <c r="B147" s="91" t="s">
        <v>120</v>
      </c>
      <c r="C147" s="90" t="s">
        <v>640</v>
      </c>
      <c r="D147" s="90"/>
      <c r="E147" s="82">
        <f>E148</f>
        <v>18728744</v>
      </c>
      <c r="F147" s="82">
        <f>F148</f>
        <v>18728744</v>
      </c>
      <c r="G147" s="82">
        <f>E147-F147</f>
        <v>0</v>
      </c>
    </row>
    <row r="148" spans="1:7" s="80" customFormat="1" ht="11.25" customHeight="1">
      <c r="A148" s="111" t="s">
        <v>504</v>
      </c>
      <c r="B148" s="91" t="s">
        <v>120</v>
      </c>
      <c r="C148" s="90" t="s">
        <v>641</v>
      </c>
      <c r="D148" s="90"/>
      <c r="E148" s="82">
        <v>18728744</v>
      </c>
      <c r="F148" s="82">
        <v>18728744</v>
      </c>
      <c r="G148" s="82">
        <f>E148-F148</f>
        <v>0</v>
      </c>
    </row>
    <row r="149" spans="1:7" s="80" customFormat="1" ht="22.5" hidden="1">
      <c r="A149" s="111" t="s">
        <v>392</v>
      </c>
      <c r="B149" s="91" t="s">
        <v>120</v>
      </c>
      <c r="C149" s="90" t="s">
        <v>393</v>
      </c>
      <c r="D149" s="90"/>
      <c r="E149" s="82">
        <f>E151</f>
        <v>0</v>
      </c>
      <c r="F149" s="82">
        <f>F151</f>
        <v>0</v>
      </c>
      <c r="G149" s="82">
        <f>G151</f>
        <v>0</v>
      </c>
    </row>
    <row r="150" spans="1:7" s="80" customFormat="1" ht="23.25" customHeight="1" hidden="1">
      <c r="A150" s="111" t="s">
        <v>394</v>
      </c>
      <c r="B150" s="91" t="s">
        <v>120</v>
      </c>
      <c r="C150" s="90" t="s">
        <v>395</v>
      </c>
      <c r="D150" s="90"/>
      <c r="E150" s="82">
        <f>E151</f>
        <v>0</v>
      </c>
      <c r="F150" s="82">
        <f>F151</f>
        <v>0</v>
      </c>
      <c r="G150" s="82">
        <f>G151</f>
        <v>0</v>
      </c>
    </row>
    <row r="151" spans="1:7" s="80" customFormat="1" ht="22.5" hidden="1">
      <c r="A151" s="111" t="s">
        <v>396</v>
      </c>
      <c r="B151" s="91" t="s">
        <v>120</v>
      </c>
      <c r="C151" s="90" t="s">
        <v>554</v>
      </c>
      <c r="D151" s="90"/>
      <c r="E151" s="82">
        <f>E152+E153</f>
        <v>0</v>
      </c>
      <c r="F151" s="82">
        <f>F153+F152</f>
        <v>0</v>
      </c>
      <c r="G151" s="82">
        <f>E151-F151</f>
        <v>0</v>
      </c>
    </row>
    <row r="152" spans="1:7" s="80" customFormat="1" ht="12.75" hidden="1">
      <c r="A152" s="111" t="s">
        <v>397</v>
      </c>
      <c r="B152" s="91" t="s">
        <v>120</v>
      </c>
      <c r="C152" s="90" t="s">
        <v>553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12.75" hidden="1">
      <c r="A153" s="111"/>
      <c r="B153" s="91"/>
      <c r="C153" s="90"/>
      <c r="D153" s="90"/>
      <c r="E153" s="82"/>
      <c r="F153" s="82"/>
      <c r="G153" s="82"/>
    </row>
    <row r="154" spans="1:7" s="80" customFormat="1" ht="13.5" customHeight="1">
      <c r="A154" s="112" t="s">
        <v>183</v>
      </c>
      <c r="B154" s="96" t="s">
        <v>120</v>
      </c>
      <c r="C154" s="97" t="s">
        <v>184</v>
      </c>
      <c r="D154" s="97"/>
      <c r="E154" s="98">
        <f>E217+E223+E181+E197+E207</f>
        <v>12924550.809999999</v>
      </c>
      <c r="F154" s="98">
        <f>F217+F223+F207</f>
        <v>11920178.799999999</v>
      </c>
      <c r="G154" s="98">
        <f>E154-F154</f>
        <v>1004372.0099999998</v>
      </c>
    </row>
    <row r="155" spans="1:7" s="80" customFormat="1" ht="12.75" hidden="1">
      <c r="A155" s="112" t="s">
        <v>293</v>
      </c>
      <c r="B155" s="96" t="s">
        <v>120</v>
      </c>
      <c r="C155" s="97" t="s">
        <v>294</v>
      </c>
      <c r="D155" s="97"/>
      <c r="E155" s="98">
        <f>E156+E161+E176+E170+E175</f>
        <v>0</v>
      </c>
      <c r="F155" s="98">
        <f>F156+F161+F170+F175+F176</f>
        <v>0</v>
      </c>
      <c r="G155" s="98">
        <f>E155-F155</f>
        <v>0</v>
      </c>
    </row>
    <row r="156" spans="1:7" s="80" customFormat="1" ht="12.75" hidden="1">
      <c r="A156" s="111" t="s">
        <v>295</v>
      </c>
      <c r="B156" s="96" t="s">
        <v>120</v>
      </c>
      <c r="C156" s="90" t="s">
        <v>296</v>
      </c>
      <c r="D156" s="90"/>
      <c r="E156" s="82">
        <v>0</v>
      </c>
      <c r="F156" s="82">
        <v>0</v>
      </c>
      <c r="G156" s="82">
        <f aca="true" t="shared" si="6" ref="G156:G165">E156-F156</f>
        <v>0</v>
      </c>
    </row>
    <row r="157" spans="1:7" s="80" customFormat="1" ht="12.75" hidden="1">
      <c r="A157" s="111" t="s">
        <v>190</v>
      </c>
      <c r="B157" s="96" t="s">
        <v>120</v>
      </c>
      <c r="C157" s="90" t="s">
        <v>297</v>
      </c>
      <c r="D157" s="90"/>
      <c r="E157" s="82">
        <v>0</v>
      </c>
      <c r="F157" s="82">
        <v>0</v>
      </c>
      <c r="G157" s="82">
        <f t="shared" si="6"/>
        <v>0</v>
      </c>
    </row>
    <row r="158" spans="1:7" s="80" customFormat="1" ht="12.75" hidden="1">
      <c r="A158" s="111" t="s">
        <v>132</v>
      </c>
      <c r="B158" s="96" t="s">
        <v>120</v>
      </c>
      <c r="C158" s="90" t="s">
        <v>298</v>
      </c>
      <c r="D158" s="90"/>
      <c r="E158" s="82">
        <v>0</v>
      </c>
      <c r="F158" s="82">
        <v>0</v>
      </c>
      <c r="G158" s="82">
        <f t="shared" si="6"/>
        <v>0</v>
      </c>
    </row>
    <row r="159" spans="1:7" s="80" customFormat="1" ht="21" customHeight="1" hidden="1">
      <c r="A159" s="111" t="s">
        <v>185</v>
      </c>
      <c r="B159" s="96" t="s">
        <v>120</v>
      </c>
      <c r="C159" s="90" t="s">
        <v>299</v>
      </c>
      <c r="D159" s="90"/>
      <c r="E159" s="82">
        <v>0</v>
      </c>
      <c r="F159" s="82">
        <v>0</v>
      </c>
      <c r="G159" s="82">
        <f t="shared" si="6"/>
        <v>0</v>
      </c>
    </row>
    <row r="160" spans="1:7" s="80" customFormat="1" ht="33.75" hidden="1">
      <c r="A160" s="111" t="s">
        <v>191</v>
      </c>
      <c r="B160" s="96" t="s">
        <v>120</v>
      </c>
      <c r="C160" s="90" t="s">
        <v>300</v>
      </c>
      <c r="D160" s="90"/>
      <c r="E160" s="82"/>
      <c r="F160" s="82">
        <v>0</v>
      </c>
      <c r="G160" s="82">
        <f t="shared" si="6"/>
        <v>0</v>
      </c>
    </row>
    <row r="161" spans="1:7" s="80" customFormat="1" ht="12.75" hidden="1">
      <c r="A161" s="111" t="s">
        <v>316</v>
      </c>
      <c r="B161" s="96" t="s">
        <v>120</v>
      </c>
      <c r="C161" s="90" t="s">
        <v>311</v>
      </c>
      <c r="D161" s="90"/>
      <c r="E161" s="82">
        <v>0</v>
      </c>
      <c r="F161" s="82">
        <f>F165</f>
        <v>0</v>
      </c>
      <c r="G161" s="82">
        <f t="shared" si="6"/>
        <v>0</v>
      </c>
    </row>
    <row r="162" spans="1:7" s="80" customFormat="1" ht="12.75" hidden="1">
      <c r="A162" s="111" t="s">
        <v>190</v>
      </c>
      <c r="B162" s="96" t="s">
        <v>120</v>
      </c>
      <c r="C162" s="90" t="s">
        <v>312</v>
      </c>
      <c r="D162" s="90"/>
      <c r="E162" s="82">
        <v>0</v>
      </c>
      <c r="F162" s="82">
        <v>0</v>
      </c>
      <c r="G162" s="82">
        <f t="shared" si="6"/>
        <v>0</v>
      </c>
    </row>
    <row r="163" spans="1:7" s="80" customFormat="1" ht="12.75" hidden="1">
      <c r="A163" s="111" t="s">
        <v>132</v>
      </c>
      <c r="B163" s="96" t="s">
        <v>120</v>
      </c>
      <c r="C163" s="90" t="s">
        <v>313</v>
      </c>
      <c r="D163" s="90"/>
      <c r="E163" s="82">
        <f>E161</f>
        <v>0</v>
      </c>
      <c r="F163" s="82">
        <f>F165</f>
        <v>0</v>
      </c>
      <c r="G163" s="82">
        <f t="shared" si="6"/>
        <v>0</v>
      </c>
    </row>
    <row r="164" spans="1:7" s="80" customFormat="1" ht="12.75" hidden="1">
      <c r="A164" s="111" t="s">
        <v>185</v>
      </c>
      <c r="B164" s="96" t="s">
        <v>120</v>
      </c>
      <c r="C164" s="90" t="s">
        <v>314</v>
      </c>
      <c r="D164" s="90"/>
      <c r="E164" s="82">
        <f>E161</f>
        <v>0</v>
      </c>
      <c r="F164" s="82">
        <v>0</v>
      </c>
      <c r="G164" s="82">
        <f t="shared" si="6"/>
        <v>0</v>
      </c>
    </row>
    <row r="165" spans="1:7" s="80" customFormat="1" ht="33.75" hidden="1">
      <c r="A165" s="111" t="s">
        <v>191</v>
      </c>
      <c r="B165" s="96" t="s">
        <v>120</v>
      </c>
      <c r="C165" s="90" t="s">
        <v>315</v>
      </c>
      <c r="D165" s="90"/>
      <c r="E165" s="82">
        <v>0</v>
      </c>
      <c r="F165" s="82">
        <v>0</v>
      </c>
      <c r="G165" s="82">
        <f t="shared" si="6"/>
        <v>0</v>
      </c>
    </row>
    <row r="166" spans="1:7" s="80" customFormat="1" ht="18.75" customHeight="1" hidden="1">
      <c r="A166" s="111" t="s">
        <v>317</v>
      </c>
      <c r="B166" s="96" t="s">
        <v>120</v>
      </c>
      <c r="C166" s="90" t="s">
        <v>318</v>
      </c>
      <c r="D166" s="90"/>
      <c r="E166" s="82">
        <v>0</v>
      </c>
      <c r="F166" s="82">
        <v>0</v>
      </c>
      <c r="G166" s="82">
        <f>G170</f>
        <v>0</v>
      </c>
    </row>
    <row r="167" spans="1:7" s="80" customFormat="1" ht="12.75" hidden="1">
      <c r="A167" s="111" t="s">
        <v>190</v>
      </c>
      <c r="B167" s="96" t="s">
        <v>120</v>
      </c>
      <c r="C167" s="90" t="s">
        <v>319</v>
      </c>
      <c r="D167" s="90"/>
      <c r="E167" s="82">
        <v>0</v>
      </c>
      <c r="F167" s="82">
        <v>0</v>
      </c>
      <c r="G167" s="82">
        <f>G170</f>
        <v>0</v>
      </c>
    </row>
    <row r="168" spans="1:7" s="80" customFormat="1" ht="12.75" hidden="1">
      <c r="A168" s="111" t="s">
        <v>132</v>
      </c>
      <c r="B168" s="96" t="s">
        <v>120</v>
      </c>
      <c r="C168" s="90" t="s">
        <v>320</v>
      </c>
      <c r="D168" s="90"/>
      <c r="E168" s="82">
        <v>0</v>
      </c>
      <c r="F168" s="82">
        <v>0</v>
      </c>
      <c r="G168" s="82">
        <f>G170</f>
        <v>0</v>
      </c>
    </row>
    <row r="169" spans="1:7" s="80" customFormat="1" ht="12.75" hidden="1">
      <c r="A169" s="111" t="s">
        <v>185</v>
      </c>
      <c r="B169" s="96" t="s">
        <v>120</v>
      </c>
      <c r="C169" s="90" t="s">
        <v>321</v>
      </c>
      <c r="D169" s="90"/>
      <c r="E169" s="82">
        <v>0</v>
      </c>
      <c r="F169" s="82">
        <v>0</v>
      </c>
      <c r="G169" s="82">
        <f>G170</f>
        <v>0</v>
      </c>
    </row>
    <row r="170" spans="1:7" s="80" customFormat="1" ht="33.75" hidden="1">
      <c r="A170" s="111" t="s">
        <v>191</v>
      </c>
      <c r="B170" s="96" t="s">
        <v>120</v>
      </c>
      <c r="C170" s="90" t="s">
        <v>322</v>
      </c>
      <c r="D170" s="90"/>
      <c r="E170" s="82">
        <v>0</v>
      </c>
      <c r="F170" s="82">
        <v>0</v>
      </c>
      <c r="G170" s="82">
        <f>E170-F170</f>
        <v>0</v>
      </c>
    </row>
    <row r="171" spans="1:7" s="80" customFormat="1" ht="12.75" hidden="1">
      <c r="A171" s="111" t="s">
        <v>323</v>
      </c>
      <c r="B171" s="96" t="s">
        <v>120</v>
      </c>
      <c r="C171" s="90" t="s">
        <v>324</v>
      </c>
      <c r="D171" s="90"/>
      <c r="E171" s="82">
        <v>0</v>
      </c>
      <c r="F171" s="82">
        <v>0</v>
      </c>
      <c r="G171" s="82">
        <f>G175</f>
        <v>0</v>
      </c>
    </row>
    <row r="172" spans="1:7" s="80" customFormat="1" ht="12.75" hidden="1">
      <c r="A172" s="111" t="s">
        <v>190</v>
      </c>
      <c r="B172" s="96" t="s">
        <v>120</v>
      </c>
      <c r="C172" s="90" t="s">
        <v>346</v>
      </c>
      <c r="D172" s="90"/>
      <c r="E172" s="82">
        <v>0</v>
      </c>
      <c r="F172" s="82">
        <v>0</v>
      </c>
      <c r="G172" s="82">
        <f>G175</f>
        <v>0</v>
      </c>
    </row>
    <row r="173" spans="1:7" s="80" customFormat="1" ht="12.75" hidden="1">
      <c r="A173" s="111" t="s">
        <v>132</v>
      </c>
      <c r="B173" s="96" t="s">
        <v>120</v>
      </c>
      <c r="C173" s="90" t="s">
        <v>347</v>
      </c>
      <c r="D173" s="90"/>
      <c r="E173" s="82">
        <v>0</v>
      </c>
      <c r="F173" s="82">
        <v>0</v>
      </c>
      <c r="G173" s="82">
        <f>G175</f>
        <v>0</v>
      </c>
    </row>
    <row r="174" spans="1:7" s="80" customFormat="1" ht="12.75" hidden="1">
      <c r="A174" s="111" t="s">
        <v>185</v>
      </c>
      <c r="B174" s="96" t="s">
        <v>120</v>
      </c>
      <c r="C174" s="90" t="s">
        <v>348</v>
      </c>
      <c r="D174" s="90"/>
      <c r="E174" s="82">
        <v>0</v>
      </c>
      <c r="F174" s="82">
        <v>0</v>
      </c>
      <c r="G174" s="82">
        <f>G175</f>
        <v>0</v>
      </c>
    </row>
    <row r="175" spans="1:7" s="80" customFormat="1" ht="33.75" hidden="1">
      <c r="A175" s="111" t="s">
        <v>191</v>
      </c>
      <c r="B175" s="96" t="s">
        <v>120</v>
      </c>
      <c r="C175" s="90" t="s">
        <v>349</v>
      </c>
      <c r="D175" s="90"/>
      <c r="E175" s="82">
        <v>0</v>
      </c>
      <c r="F175" s="82">
        <v>0</v>
      </c>
      <c r="G175" s="82">
        <f aca="true" t="shared" si="7" ref="G175:G180">E175-F175</f>
        <v>0</v>
      </c>
    </row>
    <row r="176" spans="1:7" s="80" customFormat="1" ht="12.75" hidden="1">
      <c r="A176" s="111" t="s">
        <v>301</v>
      </c>
      <c r="B176" s="96" t="s">
        <v>120</v>
      </c>
      <c r="C176" s="90" t="s">
        <v>302</v>
      </c>
      <c r="D176" s="90"/>
      <c r="E176" s="82">
        <v>0</v>
      </c>
      <c r="F176" s="82">
        <v>0</v>
      </c>
      <c r="G176" s="82">
        <f t="shared" si="7"/>
        <v>0</v>
      </c>
    </row>
    <row r="177" spans="1:7" s="80" customFormat="1" ht="12.75" hidden="1">
      <c r="A177" s="111" t="s">
        <v>190</v>
      </c>
      <c r="B177" s="96" t="s">
        <v>120</v>
      </c>
      <c r="C177" s="90" t="s">
        <v>303</v>
      </c>
      <c r="D177" s="90"/>
      <c r="E177" s="82">
        <v>0</v>
      </c>
      <c r="F177" s="82">
        <v>0</v>
      </c>
      <c r="G177" s="82">
        <f t="shared" si="7"/>
        <v>0</v>
      </c>
    </row>
    <row r="178" spans="1:7" s="80" customFormat="1" ht="12.75" hidden="1">
      <c r="A178" s="111" t="s">
        <v>132</v>
      </c>
      <c r="B178" s="96" t="s">
        <v>120</v>
      </c>
      <c r="C178" s="90" t="s">
        <v>304</v>
      </c>
      <c r="D178" s="90"/>
      <c r="E178" s="82">
        <f>E176</f>
        <v>0</v>
      </c>
      <c r="F178" s="82">
        <v>0</v>
      </c>
      <c r="G178" s="82">
        <f t="shared" si="7"/>
        <v>0</v>
      </c>
    </row>
    <row r="179" spans="1:7" s="80" customFormat="1" ht="12.75" hidden="1">
      <c r="A179" s="111" t="s">
        <v>185</v>
      </c>
      <c r="B179" s="96" t="s">
        <v>120</v>
      </c>
      <c r="C179" s="90" t="s">
        <v>305</v>
      </c>
      <c r="D179" s="90"/>
      <c r="E179" s="82">
        <f>E176</f>
        <v>0</v>
      </c>
      <c r="F179" s="82">
        <v>0</v>
      </c>
      <c r="G179" s="82">
        <f t="shared" si="7"/>
        <v>0</v>
      </c>
    </row>
    <row r="180" spans="1:7" s="80" customFormat="1" ht="33.75" hidden="1">
      <c r="A180" s="111" t="s">
        <v>191</v>
      </c>
      <c r="B180" s="96" t="s">
        <v>120</v>
      </c>
      <c r="C180" s="90" t="s">
        <v>306</v>
      </c>
      <c r="D180" s="90"/>
      <c r="E180" s="82">
        <f>E176</f>
        <v>0</v>
      </c>
      <c r="F180" s="82">
        <v>0</v>
      </c>
      <c r="G180" s="82">
        <f t="shared" si="7"/>
        <v>0</v>
      </c>
    </row>
    <row r="181" spans="1:7" s="80" customFormat="1" ht="12.75" hidden="1">
      <c r="A181" s="113" t="s">
        <v>293</v>
      </c>
      <c r="B181" s="96" t="s">
        <v>120</v>
      </c>
      <c r="C181" s="97" t="s">
        <v>294</v>
      </c>
      <c r="D181" s="97"/>
      <c r="E181" s="98">
        <f>E186+E191+E196</f>
        <v>0</v>
      </c>
      <c r="F181" s="98">
        <f>F186+F191+F196</f>
        <v>0</v>
      </c>
      <c r="G181" s="98">
        <f>G186+G191</f>
        <v>0</v>
      </c>
    </row>
    <row r="182" spans="1:7" s="80" customFormat="1" ht="12.75" hidden="1">
      <c r="A182" s="114" t="s">
        <v>295</v>
      </c>
      <c r="B182" s="96" t="s">
        <v>120</v>
      </c>
      <c r="C182" s="90" t="s">
        <v>296</v>
      </c>
      <c r="D182" s="90"/>
      <c r="E182" s="82">
        <f>E186</f>
        <v>0</v>
      </c>
      <c r="F182" s="82">
        <f>F186</f>
        <v>0</v>
      </c>
      <c r="G182" s="82">
        <f aca="true" t="shared" si="8" ref="G182:G191">E182-F182</f>
        <v>0</v>
      </c>
    </row>
    <row r="183" spans="1:7" s="80" customFormat="1" ht="12.75" hidden="1">
      <c r="A183" s="114" t="s">
        <v>190</v>
      </c>
      <c r="B183" s="96" t="s">
        <v>120</v>
      </c>
      <c r="C183" s="90" t="s">
        <v>297</v>
      </c>
      <c r="D183" s="90"/>
      <c r="E183" s="82">
        <f>E186</f>
        <v>0</v>
      </c>
      <c r="F183" s="82">
        <f>F186</f>
        <v>0</v>
      </c>
      <c r="G183" s="82">
        <f t="shared" si="8"/>
        <v>0</v>
      </c>
    </row>
    <row r="184" spans="1:7" s="80" customFormat="1" ht="12.75" hidden="1">
      <c r="A184" s="114" t="s">
        <v>132</v>
      </c>
      <c r="B184" s="96" t="s">
        <v>120</v>
      </c>
      <c r="C184" s="90" t="s">
        <v>298</v>
      </c>
      <c r="D184" s="90"/>
      <c r="E184" s="82">
        <f>E186</f>
        <v>0</v>
      </c>
      <c r="F184" s="82">
        <f>F186</f>
        <v>0</v>
      </c>
      <c r="G184" s="82">
        <f t="shared" si="8"/>
        <v>0</v>
      </c>
    </row>
    <row r="185" spans="1:7" s="80" customFormat="1" ht="22.5" hidden="1">
      <c r="A185" s="114" t="s">
        <v>185</v>
      </c>
      <c r="B185" s="96" t="s">
        <v>120</v>
      </c>
      <c r="C185" s="90" t="s">
        <v>299</v>
      </c>
      <c r="D185" s="90"/>
      <c r="E185" s="82">
        <f>E186</f>
        <v>0</v>
      </c>
      <c r="F185" s="82">
        <f>F186</f>
        <v>0</v>
      </c>
      <c r="G185" s="82">
        <f t="shared" si="8"/>
        <v>0</v>
      </c>
    </row>
    <row r="186" spans="1:7" s="80" customFormat="1" ht="33.75" hidden="1">
      <c r="A186" s="114" t="s">
        <v>191</v>
      </c>
      <c r="B186" s="96" t="s">
        <v>120</v>
      </c>
      <c r="C186" s="90" t="s">
        <v>300</v>
      </c>
      <c r="D186" s="90"/>
      <c r="E186" s="82">
        <v>0</v>
      </c>
      <c r="F186" s="82">
        <v>0</v>
      </c>
      <c r="G186" s="82">
        <f t="shared" si="8"/>
        <v>0</v>
      </c>
    </row>
    <row r="187" spans="1:7" s="80" customFormat="1" ht="12.75" hidden="1">
      <c r="A187" s="114" t="s">
        <v>316</v>
      </c>
      <c r="B187" s="96" t="s">
        <v>120</v>
      </c>
      <c r="C187" s="90" t="s">
        <v>311</v>
      </c>
      <c r="D187" s="90"/>
      <c r="E187" s="82">
        <f>E191</f>
        <v>0</v>
      </c>
      <c r="F187" s="82">
        <f>F191</f>
        <v>0</v>
      </c>
      <c r="G187" s="82">
        <f t="shared" si="8"/>
        <v>0</v>
      </c>
    </row>
    <row r="188" spans="1:7" s="80" customFormat="1" ht="12.75" hidden="1">
      <c r="A188" s="114" t="s">
        <v>190</v>
      </c>
      <c r="B188" s="96" t="s">
        <v>120</v>
      </c>
      <c r="C188" s="90" t="s">
        <v>312</v>
      </c>
      <c r="D188" s="90"/>
      <c r="E188" s="82">
        <f>E187</f>
        <v>0</v>
      </c>
      <c r="F188" s="82">
        <f>F191</f>
        <v>0</v>
      </c>
      <c r="G188" s="82">
        <f t="shared" si="8"/>
        <v>0</v>
      </c>
    </row>
    <row r="189" spans="1:7" s="80" customFormat="1" ht="12.75" hidden="1">
      <c r="A189" s="114" t="s">
        <v>132</v>
      </c>
      <c r="B189" s="96" t="s">
        <v>120</v>
      </c>
      <c r="C189" s="90" t="s">
        <v>313</v>
      </c>
      <c r="D189" s="90"/>
      <c r="E189" s="82">
        <f>E187</f>
        <v>0</v>
      </c>
      <c r="F189" s="82">
        <f>F191</f>
        <v>0</v>
      </c>
      <c r="G189" s="82">
        <f t="shared" si="8"/>
        <v>0</v>
      </c>
    </row>
    <row r="190" spans="1:7" s="80" customFormat="1" ht="22.5" hidden="1">
      <c r="A190" s="114" t="s">
        <v>185</v>
      </c>
      <c r="B190" s="96" t="s">
        <v>120</v>
      </c>
      <c r="C190" s="90" t="s">
        <v>314</v>
      </c>
      <c r="D190" s="90"/>
      <c r="E190" s="82">
        <f>E187</f>
        <v>0</v>
      </c>
      <c r="F190" s="82">
        <f>F191</f>
        <v>0</v>
      </c>
      <c r="G190" s="82">
        <f t="shared" si="8"/>
        <v>0</v>
      </c>
    </row>
    <row r="191" spans="1:7" s="80" customFormat="1" ht="33.75" hidden="1">
      <c r="A191" s="114" t="s">
        <v>191</v>
      </c>
      <c r="B191" s="96" t="s">
        <v>120</v>
      </c>
      <c r="C191" s="90" t="s">
        <v>315</v>
      </c>
      <c r="D191" s="90"/>
      <c r="E191" s="82">
        <v>0</v>
      </c>
      <c r="F191" s="82">
        <v>0</v>
      </c>
      <c r="G191" s="82">
        <f t="shared" si="8"/>
        <v>0</v>
      </c>
    </row>
    <row r="192" spans="1:7" s="80" customFormat="1" ht="12.75" hidden="1">
      <c r="A192" s="114" t="s">
        <v>317</v>
      </c>
      <c r="B192" s="96" t="s">
        <v>120</v>
      </c>
      <c r="C192" s="90" t="s">
        <v>449</v>
      </c>
      <c r="D192" s="90"/>
      <c r="E192" s="82">
        <f>E196</f>
        <v>0</v>
      </c>
      <c r="F192" s="82">
        <f>F196</f>
        <v>0</v>
      </c>
      <c r="G192" s="82">
        <f aca="true" t="shared" si="9" ref="G192:G197">E192-F192</f>
        <v>0</v>
      </c>
    </row>
    <row r="193" spans="1:7" s="80" customFormat="1" ht="12.75" hidden="1">
      <c r="A193" s="114" t="s">
        <v>190</v>
      </c>
      <c r="B193" s="96" t="s">
        <v>120</v>
      </c>
      <c r="C193" s="90" t="s">
        <v>450</v>
      </c>
      <c r="D193" s="90"/>
      <c r="E193" s="82">
        <f>E196</f>
        <v>0</v>
      </c>
      <c r="F193" s="82">
        <f>F196</f>
        <v>0</v>
      </c>
      <c r="G193" s="82">
        <f t="shared" si="9"/>
        <v>0</v>
      </c>
    </row>
    <row r="194" spans="1:7" s="80" customFormat="1" ht="12.75" hidden="1">
      <c r="A194" s="114" t="s">
        <v>132</v>
      </c>
      <c r="B194" s="96" t="s">
        <v>120</v>
      </c>
      <c r="C194" s="90" t="s">
        <v>451</v>
      </c>
      <c r="D194" s="90"/>
      <c r="E194" s="82">
        <f>E196</f>
        <v>0</v>
      </c>
      <c r="F194" s="82">
        <f>F196</f>
        <v>0</v>
      </c>
      <c r="G194" s="82">
        <f t="shared" si="9"/>
        <v>0</v>
      </c>
    </row>
    <row r="195" spans="1:7" s="80" customFormat="1" ht="22.5" hidden="1">
      <c r="A195" s="114" t="s">
        <v>185</v>
      </c>
      <c r="B195" s="96" t="s">
        <v>120</v>
      </c>
      <c r="C195" s="90" t="s">
        <v>452</v>
      </c>
      <c r="D195" s="90"/>
      <c r="E195" s="82">
        <f>E196</f>
        <v>0</v>
      </c>
      <c r="F195" s="82">
        <f>F196</f>
        <v>0</v>
      </c>
      <c r="G195" s="82">
        <f t="shared" si="9"/>
        <v>0</v>
      </c>
    </row>
    <row r="196" spans="1:7" s="80" customFormat="1" ht="33.75" hidden="1">
      <c r="A196" s="114" t="s">
        <v>191</v>
      </c>
      <c r="B196" s="96" t="s">
        <v>120</v>
      </c>
      <c r="C196" s="90" t="s">
        <v>453</v>
      </c>
      <c r="D196" s="90"/>
      <c r="E196" s="82">
        <v>0</v>
      </c>
      <c r="F196" s="82">
        <v>0</v>
      </c>
      <c r="G196" s="82">
        <f t="shared" si="9"/>
        <v>0</v>
      </c>
    </row>
    <row r="197" spans="1:7" s="80" customFormat="1" ht="11.25" customHeight="1" hidden="1">
      <c r="A197" s="112" t="s">
        <v>293</v>
      </c>
      <c r="B197" s="96" t="s">
        <v>120</v>
      </c>
      <c r="C197" s="90" t="s">
        <v>294</v>
      </c>
      <c r="D197" s="90"/>
      <c r="E197" s="82">
        <f>E200+E203+E206</f>
        <v>0</v>
      </c>
      <c r="F197" s="82">
        <f>F200+F203+F206</f>
        <v>9320981.47</v>
      </c>
      <c r="G197" s="82">
        <f t="shared" si="9"/>
        <v>-9320981.47</v>
      </c>
    </row>
    <row r="198" spans="1:7" s="80" customFormat="1" ht="56.25" hidden="1">
      <c r="A198" s="111" t="s">
        <v>572</v>
      </c>
      <c r="B198" s="96" t="s">
        <v>120</v>
      </c>
      <c r="C198" s="90" t="s">
        <v>296</v>
      </c>
      <c r="D198" s="90"/>
      <c r="E198" s="82">
        <f>E200</f>
        <v>0</v>
      </c>
      <c r="F198" s="82">
        <f>F200</f>
        <v>7028064</v>
      </c>
      <c r="G198" s="82">
        <f aca="true" t="shared" si="10" ref="G198:G203">E198-F198</f>
        <v>-7028064</v>
      </c>
    </row>
    <row r="199" spans="1:7" s="80" customFormat="1" ht="33.75" hidden="1">
      <c r="A199" s="111" t="s">
        <v>573</v>
      </c>
      <c r="B199" s="96" t="s">
        <v>120</v>
      </c>
      <c r="C199" s="90" t="s">
        <v>568</v>
      </c>
      <c r="D199" s="90"/>
      <c r="E199" s="82">
        <f>E200</f>
        <v>0</v>
      </c>
      <c r="F199" s="82">
        <f>F200</f>
        <v>7028064</v>
      </c>
      <c r="G199" s="82">
        <f t="shared" si="10"/>
        <v>-7028064</v>
      </c>
    </row>
    <row r="200" spans="1:7" s="80" customFormat="1" ht="33.75" hidden="1">
      <c r="A200" s="111" t="s">
        <v>574</v>
      </c>
      <c r="B200" s="96" t="s">
        <v>120</v>
      </c>
      <c r="C200" s="90" t="s">
        <v>569</v>
      </c>
      <c r="D200" s="90"/>
      <c r="E200" s="82">
        <v>0</v>
      </c>
      <c r="F200" s="82">
        <v>7028064</v>
      </c>
      <c r="G200" s="82">
        <f t="shared" si="10"/>
        <v>-7028064</v>
      </c>
    </row>
    <row r="201" spans="1:7" s="80" customFormat="1" ht="35.25" customHeight="1" hidden="1">
      <c r="A201" s="111" t="s">
        <v>575</v>
      </c>
      <c r="B201" s="96" t="s">
        <v>120</v>
      </c>
      <c r="C201" s="90" t="s">
        <v>311</v>
      </c>
      <c r="D201" s="90"/>
      <c r="E201" s="82">
        <f>E203</f>
        <v>0</v>
      </c>
      <c r="F201" s="82">
        <f>F203</f>
        <v>2245076</v>
      </c>
      <c r="G201" s="82">
        <f t="shared" si="10"/>
        <v>-2245076</v>
      </c>
    </row>
    <row r="202" spans="1:7" s="80" customFormat="1" ht="33.75" hidden="1">
      <c r="A202" s="111" t="s">
        <v>573</v>
      </c>
      <c r="B202" s="96" t="s">
        <v>120</v>
      </c>
      <c r="C202" s="90" t="s">
        <v>570</v>
      </c>
      <c r="D202" s="90"/>
      <c r="E202" s="82">
        <f>E203</f>
        <v>0</v>
      </c>
      <c r="F202" s="82">
        <f>F203</f>
        <v>2245076</v>
      </c>
      <c r="G202" s="82">
        <f t="shared" si="10"/>
        <v>-2245076</v>
      </c>
    </row>
    <row r="203" spans="1:7" s="80" customFormat="1" ht="33.75" hidden="1">
      <c r="A203" s="111" t="s">
        <v>574</v>
      </c>
      <c r="B203" s="96" t="s">
        <v>120</v>
      </c>
      <c r="C203" s="90" t="s">
        <v>571</v>
      </c>
      <c r="D203" s="90"/>
      <c r="E203" s="82">
        <v>0</v>
      </c>
      <c r="F203" s="82">
        <v>2245076</v>
      </c>
      <c r="G203" s="82">
        <f t="shared" si="10"/>
        <v>-2245076</v>
      </c>
    </row>
    <row r="204" spans="1:7" s="80" customFormat="1" ht="22.5" hidden="1">
      <c r="A204" s="111" t="s">
        <v>602</v>
      </c>
      <c r="B204" s="96" t="s">
        <v>120</v>
      </c>
      <c r="C204" s="90" t="s">
        <v>449</v>
      </c>
      <c r="D204" s="90"/>
      <c r="E204" s="82">
        <f>E206</f>
        <v>0</v>
      </c>
      <c r="F204" s="82">
        <f>F206</f>
        <v>47841.47</v>
      </c>
      <c r="G204" s="82">
        <f>E204-F204</f>
        <v>-47841.47</v>
      </c>
    </row>
    <row r="205" spans="1:7" s="80" customFormat="1" ht="33.75" hidden="1">
      <c r="A205" s="111" t="s">
        <v>573</v>
      </c>
      <c r="B205" s="96" t="s">
        <v>120</v>
      </c>
      <c r="C205" s="90" t="s">
        <v>603</v>
      </c>
      <c r="D205" s="90"/>
      <c r="E205" s="82">
        <f>E206</f>
        <v>0</v>
      </c>
      <c r="F205" s="82">
        <f>F206</f>
        <v>47841.47</v>
      </c>
      <c r="G205" s="82">
        <f>E205-F205</f>
        <v>-47841.47</v>
      </c>
    </row>
    <row r="206" spans="1:7" s="80" customFormat="1" ht="33.75" hidden="1">
      <c r="A206" s="111" t="s">
        <v>574</v>
      </c>
      <c r="B206" s="96" t="s">
        <v>120</v>
      </c>
      <c r="C206" s="90" t="s">
        <v>604</v>
      </c>
      <c r="D206" s="90"/>
      <c r="E206" s="82">
        <v>0</v>
      </c>
      <c r="F206" s="82">
        <v>47841.47</v>
      </c>
      <c r="G206" s="82">
        <f>E206-F206</f>
        <v>-47841.47</v>
      </c>
    </row>
    <row r="207" spans="1:7" s="80" customFormat="1" ht="12.75">
      <c r="A207" s="112" t="s">
        <v>656</v>
      </c>
      <c r="B207" s="96" t="s">
        <v>120</v>
      </c>
      <c r="C207" s="97" t="s">
        <v>294</v>
      </c>
      <c r="D207" s="97"/>
      <c r="E207" s="98">
        <f>E213+E210+E216</f>
        <v>8182050.81</v>
      </c>
      <c r="F207" s="98">
        <f>F213+F210+F216</f>
        <v>8182050.81</v>
      </c>
      <c r="G207" s="98">
        <f>G213</f>
        <v>0</v>
      </c>
    </row>
    <row r="208" spans="1:7" s="80" customFormat="1" ht="56.25">
      <c r="A208" s="111" t="s">
        <v>572</v>
      </c>
      <c r="B208" s="91" t="s">
        <v>120</v>
      </c>
      <c r="C208" s="90" t="s">
        <v>296</v>
      </c>
      <c r="D208" s="90"/>
      <c r="E208" s="82">
        <f>E210</f>
        <v>3873714.1</v>
      </c>
      <c r="F208" s="82">
        <f>F210</f>
        <v>3873714.1</v>
      </c>
      <c r="G208" s="82">
        <f>E208-F208</f>
        <v>0</v>
      </c>
    </row>
    <row r="209" spans="1:7" s="80" customFormat="1" ht="33.75">
      <c r="A209" s="111" t="s">
        <v>573</v>
      </c>
      <c r="B209" s="91" t="s">
        <v>120</v>
      </c>
      <c r="C209" s="90" t="s">
        <v>568</v>
      </c>
      <c r="D209" s="90"/>
      <c r="E209" s="82">
        <f>E210</f>
        <v>3873714.1</v>
      </c>
      <c r="F209" s="82">
        <f>F210</f>
        <v>3873714.1</v>
      </c>
      <c r="G209" s="82">
        <f>E209-F209</f>
        <v>0</v>
      </c>
    </row>
    <row r="210" spans="1:7" s="80" customFormat="1" ht="33.75">
      <c r="A210" s="111" t="s">
        <v>574</v>
      </c>
      <c r="B210" s="91" t="s">
        <v>120</v>
      </c>
      <c r="C210" s="90" t="s">
        <v>569</v>
      </c>
      <c r="D210" s="90"/>
      <c r="E210" s="82">
        <v>3873714.1</v>
      </c>
      <c r="F210" s="82">
        <v>3873714.1</v>
      </c>
      <c r="G210" s="82">
        <f>E210-F210</f>
        <v>0</v>
      </c>
    </row>
    <row r="211" spans="1:7" s="80" customFormat="1" ht="33.75">
      <c r="A211" s="111" t="s">
        <v>575</v>
      </c>
      <c r="B211" s="91" t="s">
        <v>120</v>
      </c>
      <c r="C211" s="90" t="s">
        <v>311</v>
      </c>
      <c r="D211" s="90"/>
      <c r="E211" s="82">
        <f>E213</f>
        <v>4151284.65</v>
      </c>
      <c r="F211" s="82">
        <f>F213</f>
        <v>4151284.65</v>
      </c>
      <c r="G211" s="82">
        <f>G213</f>
        <v>0</v>
      </c>
    </row>
    <row r="212" spans="1:7" s="80" customFormat="1" ht="33.75">
      <c r="A212" s="111" t="s">
        <v>573</v>
      </c>
      <c r="B212" s="91" t="s">
        <v>120</v>
      </c>
      <c r="C212" s="90" t="s">
        <v>570</v>
      </c>
      <c r="D212" s="90"/>
      <c r="E212" s="82">
        <f>E213</f>
        <v>4151284.65</v>
      </c>
      <c r="F212" s="82">
        <f>F213</f>
        <v>4151284.65</v>
      </c>
      <c r="G212" s="82">
        <f>G213</f>
        <v>0</v>
      </c>
    </row>
    <row r="213" spans="1:7" s="80" customFormat="1" ht="33.75">
      <c r="A213" s="111" t="s">
        <v>574</v>
      </c>
      <c r="B213" s="91" t="s">
        <v>120</v>
      </c>
      <c r="C213" s="90" t="s">
        <v>571</v>
      </c>
      <c r="D213" s="90"/>
      <c r="E213" s="82">
        <v>4151284.65</v>
      </c>
      <c r="F213" s="82">
        <v>4151284.65</v>
      </c>
      <c r="G213" s="82">
        <f>E213-F213</f>
        <v>0</v>
      </c>
    </row>
    <row r="214" spans="1:7" s="80" customFormat="1" ht="33.75">
      <c r="A214" s="111" t="s">
        <v>575</v>
      </c>
      <c r="B214" s="91" t="s">
        <v>120</v>
      </c>
      <c r="C214" s="90" t="s">
        <v>449</v>
      </c>
      <c r="D214" s="90"/>
      <c r="E214" s="82">
        <f>E216</f>
        <v>157052.06</v>
      </c>
      <c r="F214" s="82">
        <f>F216</f>
        <v>157052.06</v>
      </c>
      <c r="G214" s="82">
        <f>G216</f>
        <v>0</v>
      </c>
    </row>
    <row r="215" spans="1:7" s="80" customFormat="1" ht="33.75">
      <c r="A215" s="111" t="s">
        <v>573</v>
      </c>
      <c r="B215" s="91" t="s">
        <v>120</v>
      </c>
      <c r="C215" s="90" t="s">
        <v>603</v>
      </c>
      <c r="D215" s="90"/>
      <c r="E215" s="82">
        <f>E216</f>
        <v>157052.06</v>
      </c>
      <c r="F215" s="82">
        <f>F216</f>
        <v>157052.06</v>
      </c>
      <c r="G215" s="82">
        <f>G216</f>
        <v>0</v>
      </c>
    </row>
    <row r="216" spans="1:7" s="80" customFormat="1" ht="33.75">
      <c r="A216" s="111" t="s">
        <v>574</v>
      </c>
      <c r="B216" s="91" t="s">
        <v>120</v>
      </c>
      <c r="C216" s="90" t="s">
        <v>604</v>
      </c>
      <c r="D216" s="90"/>
      <c r="E216" s="82">
        <v>157052.06</v>
      </c>
      <c r="F216" s="82">
        <v>157052.06</v>
      </c>
      <c r="G216" s="82">
        <f>E216-F216</f>
        <v>0</v>
      </c>
    </row>
    <row r="217" spans="1:7" s="80" customFormat="1" ht="12.75">
      <c r="A217" s="112" t="s">
        <v>186</v>
      </c>
      <c r="B217" s="96" t="s">
        <v>120</v>
      </c>
      <c r="C217" s="97" t="s">
        <v>187</v>
      </c>
      <c r="D217" s="97"/>
      <c r="E217" s="98">
        <f>E222</f>
        <v>200000</v>
      </c>
      <c r="F217" s="98">
        <f>F222</f>
        <v>0</v>
      </c>
      <c r="G217" s="98">
        <f aca="true" t="shared" si="11" ref="G217:G222">E217-F217</f>
        <v>200000</v>
      </c>
    </row>
    <row r="218" spans="1:7" s="80" customFormat="1" ht="12.75">
      <c r="A218" s="111" t="s">
        <v>188</v>
      </c>
      <c r="B218" s="91" t="s">
        <v>120</v>
      </c>
      <c r="C218" s="90" t="s">
        <v>189</v>
      </c>
      <c r="D218" s="90"/>
      <c r="E218" s="82">
        <f>E222</f>
        <v>200000</v>
      </c>
      <c r="F218" s="82">
        <f>F222</f>
        <v>0</v>
      </c>
      <c r="G218" s="82">
        <f t="shared" si="11"/>
        <v>200000</v>
      </c>
    </row>
    <row r="219" spans="1:7" s="80" customFormat="1" ht="12.75">
      <c r="A219" s="111" t="s">
        <v>190</v>
      </c>
      <c r="B219" s="91" t="s">
        <v>120</v>
      </c>
      <c r="C219" s="90" t="s">
        <v>512</v>
      </c>
      <c r="D219" s="90"/>
      <c r="E219" s="82">
        <f>E222</f>
        <v>200000</v>
      </c>
      <c r="F219" s="82">
        <f>F222</f>
        <v>0</v>
      </c>
      <c r="G219" s="82">
        <f t="shared" si="11"/>
        <v>200000</v>
      </c>
    </row>
    <row r="220" spans="1:7" s="80" customFormat="1" ht="12.75">
      <c r="A220" s="111" t="s">
        <v>132</v>
      </c>
      <c r="B220" s="91" t="s">
        <v>120</v>
      </c>
      <c r="C220" s="90" t="s">
        <v>511</v>
      </c>
      <c r="D220" s="90"/>
      <c r="E220" s="82">
        <f>E222</f>
        <v>200000</v>
      </c>
      <c r="F220" s="82">
        <f>F222</f>
        <v>0</v>
      </c>
      <c r="G220" s="82">
        <f t="shared" si="11"/>
        <v>200000</v>
      </c>
    </row>
    <row r="221" spans="1:7" s="80" customFormat="1" ht="15" customHeight="1">
      <c r="A221" s="111" t="s">
        <v>185</v>
      </c>
      <c r="B221" s="91" t="s">
        <v>120</v>
      </c>
      <c r="C221" s="90" t="s">
        <v>510</v>
      </c>
      <c r="D221" s="90"/>
      <c r="E221" s="82">
        <f>E222</f>
        <v>200000</v>
      </c>
      <c r="F221" s="82">
        <f>F222</f>
        <v>0</v>
      </c>
      <c r="G221" s="82">
        <f t="shared" si="11"/>
        <v>200000</v>
      </c>
    </row>
    <row r="222" spans="1:7" s="80" customFormat="1" ht="23.25" customHeight="1">
      <c r="A222" s="111" t="s">
        <v>191</v>
      </c>
      <c r="B222" s="91" t="s">
        <v>120</v>
      </c>
      <c r="C222" s="90" t="s">
        <v>509</v>
      </c>
      <c r="D222" s="90"/>
      <c r="E222" s="82">
        <v>200000</v>
      </c>
      <c r="F222" s="82">
        <v>0</v>
      </c>
      <c r="G222" s="82">
        <f t="shared" si="11"/>
        <v>200000</v>
      </c>
    </row>
    <row r="223" spans="1:7" s="80" customFormat="1" ht="12.75">
      <c r="A223" s="112" t="s">
        <v>192</v>
      </c>
      <c r="B223" s="96" t="s">
        <v>120</v>
      </c>
      <c r="C223" s="97" t="s">
        <v>193</v>
      </c>
      <c r="D223" s="97"/>
      <c r="E223" s="98">
        <f>E236+E253+E254+E274</f>
        <v>4542500</v>
      </c>
      <c r="F223" s="98">
        <f>F236+F241+F259+F264+F269+F228+F232+F250+F274+F253+F254</f>
        <v>3738127.9899999998</v>
      </c>
      <c r="G223" s="98">
        <f>E223-F223</f>
        <v>804372.0100000002</v>
      </c>
    </row>
    <row r="224" spans="1:7" s="80" customFormat="1" ht="12.75" hidden="1">
      <c r="A224" s="111" t="s">
        <v>432</v>
      </c>
      <c r="B224" s="91" t="s">
        <v>120</v>
      </c>
      <c r="C224" s="90" t="s">
        <v>417</v>
      </c>
      <c r="D224" s="90"/>
      <c r="E224" s="82">
        <f>E228</f>
        <v>0</v>
      </c>
      <c r="F224" s="82">
        <f>F228</f>
        <v>0</v>
      </c>
      <c r="G224" s="82">
        <f>G228</f>
        <v>0</v>
      </c>
    </row>
    <row r="225" spans="1:7" s="80" customFormat="1" ht="12.75" hidden="1">
      <c r="A225" s="111" t="s">
        <v>190</v>
      </c>
      <c r="B225" s="91" t="s">
        <v>120</v>
      </c>
      <c r="C225" s="90" t="s">
        <v>416</v>
      </c>
      <c r="D225" s="90"/>
      <c r="E225" s="82">
        <f>E228</f>
        <v>0</v>
      </c>
      <c r="F225" s="82">
        <f>F228</f>
        <v>0</v>
      </c>
      <c r="G225" s="82">
        <f>G228</f>
        <v>0</v>
      </c>
    </row>
    <row r="226" spans="1:7" s="80" customFormat="1" ht="12.75" hidden="1">
      <c r="A226" s="111" t="s">
        <v>132</v>
      </c>
      <c r="B226" s="91" t="s">
        <v>120</v>
      </c>
      <c r="C226" s="90" t="s">
        <v>429</v>
      </c>
      <c r="D226" s="90"/>
      <c r="E226" s="82">
        <f>E228</f>
        <v>0</v>
      </c>
      <c r="F226" s="82">
        <f>F228</f>
        <v>0</v>
      </c>
      <c r="G226" s="82">
        <f>G228</f>
        <v>0</v>
      </c>
    </row>
    <row r="227" spans="1:7" s="80" customFormat="1" ht="12" customHeight="1" hidden="1">
      <c r="A227" s="111" t="s">
        <v>433</v>
      </c>
      <c r="B227" s="91" t="s">
        <v>120</v>
      </c>
      <c r="C227" s="90" t="s">
        <v>428</v>
      </c>
      <c r="D227" s="90"/>
      <c r="E227" s="82">
        <f>E228</f>
        <v>0</v>
      </c>
      <c r="F227" s="82">
        <f>F228</f>
        <v>0</v>
      </c>
      <c r="G227" s="82">
        <f>G228</f>
        <v>0</v>
      </c>
    </row>
    <row r="228" spans="1:7" s="80" customFormat="1" ht="17.25" customHeight="1" hidden="1">
      <c r="A228" s="111" t="s">
        <v>149</v>
      </c>
      <c r="B228" s="91" t="s">
        <v>120</v>
      </c>
      <c r="C228" s="90" t="s">
        <v>434</v>
      </c>
      <c r="D228" s="90"/>
      <c r="E228" s="82">
        <v>0</v>
      </c>
      <c r="F228" s="82">
        <v>0</v>
      </c>
      <c r="G228" s="82">
        <f>E228-F228</f>
        <v>0</v>
      </c>
    </row>
    <row r="229" spans="1:7" s="80" customFormat="1" ht="0.75" customHeight="1" hidden="1">
      <c r="A229" s="111" t="s">
        <v>431</v>
      </c>
      <c r="B229" s="91" t="s">
        <v>120</v>
      </c>
      <c r="C229" s="90" t="s">
        <v>430</v>
      </c>
      <c r="D229" s="90"/>
      <c r="E229" s="82">
        <f>E232</f>
        <v>0</v>
      </c>
      <c r="F229" s="82">
        <f>F232</f>
        <v>0</v>
      </c>
      <c r="G229" s="82">
        <f>E229-F229</f>
        <v>0</v>
      </c>
    </row>
    <row r="230" spans="1:7" s="80" customFormat="1" ht="14.25" customHeight="1" hidden="1">
      <c r="A230" s="111" t="s">
        <v>132</v>
      </c>
      <c r="B230" s="91" t="s">
        <v>120</v>
      </c>
      <c r="C230" s="90" t="s">
        <v>429</v>
      </c>
      <c r="D230" s="90"/>
      <c r="E230" s="82">
        <f>E232</f>
        <v>0</v>
      </c>
      <c r="F230" s="82">
        <f>F232</f>
        <v>0</v>
      </c>
      <c r="G230" s="82">
        <f>E230-F230</f>
        <v>0</v>
      </c>
    </row>
    <row r="231" spans="1:7" s="80" customFormat="1" ht="15" customHeight="1" hidden="1">
      <c r="A231" s="111" t="s">
        <v>145</v>
      </c>
      <c r="B231" s="91" t="s">
        <v>120</v>
      </c>
      <c r="C231" s="90" t="s">
        <v>428</v>
      </c>
      <c r="D231" s="90"/>
      <c r="E231" s="82">
        <f>E232</f>
        <v>0</v>
      </c>
      <c r="F231" s="82">
        <v>0</v>
      </c>
      <c r="G231" s="82">
        <f>E231-F231</f>
        <v>0</v>
      </c>
    </row>
    <row r="232" spans="1:7" s="80" customFormat="1" ht="15" customHeight="1" hidden="1">
      <c r="A232" s="111" t="s">
        <v>149</v>
      </c>
      <c r="B232" s="91" t="s">
        <v>120</v>
      </c>
      <c r="C232" s="90" t="s">
        <v>427</v>
      </c>
      <c r="D232" s="90"/>
      <c r="E232" s="82">
        <v>0</v>
      </c>
      <c r="F232" s="82">
        <v>0</v>
      </c>
      <c r="G232" s="82">
        <f>E232-F232</f>
        <v>0</v>
      </c>
    </row>
    <row r="233" spans="1:7" s="80" customFormat="1" ht="12.75">
      <c r="A233" s="111" t="s">
        <v>589</v>
      </c>
      <c r="B233" s="91" t="s">
        <v>120</v>
      </c>
      <c r="C233" s="90" t="s">
        <v>516</v>
      </c>
      <c r="D233" s="90"/>
      <c r="E233" s="82">
        <f>E236+E253+E254</f>
        <v>1910000</v>
      </c>
      <c r="F233" s="82">
        <f>F236+F253+F254</f>
        <v>1537092.21</v>
      </c>
      <c r="G233" s="82">
        <f aca="true" t="shared" si="12" ref="G233:G242">E233-F233</f>
        <v>372907.79000000004</v>
      </c>
    </row>
    <row r="234" spans="1:7" s="80" customFormat="1" ht="12.75">
      <c r="A234" s="111" t="s">
        <v>132</v>
      </c>
      <c r="B234" s="91" t="s">
        <v>120</v>
      </c>
      <c r="C234" s="90" t="s">
        <v>515</v>
      </c>
      <c r="D234" s="90"/>
      <c r="E234" s="82">
        <f>E233</f>
        <v>1910000</v>
      </c>
      <c r="F234" s="82">
        <f>F233</f>
        <v>1537092.21</v>
      </c>
      <c r="G234" s="82">
        <f t="shared" si="12"/>
        <v>372907.79000000004</v>
      </c>
    </row>
    <row r="235" spans="1:7" s="80" customFormat="1" ht="12.75">
      <c r="A235" s="111" t="s">
        <v>145</v>
      </c>
      <c r="B235" s="91" t="s">
        <v>120</v>
      </c>
      <c r="C235" s="90" t="s">
        <v>514</v>
      </c>
      <c r="D235" s="90"/>
      <c r="E235" s="82">
        <f>E233</f>
        <v>1910000</v>
      </c>
      <c r="F235" s="82">
        <f>F233</f>
        <v>1537092.21</v>
      </c>
      <c r="G235" s="82">
        <f t="shared" si="12"/>
        <v>372907.79000000004</v>
      </c>
    </row>
    <row r="236" spans="1:7" s="80" customFormat="1" ht="11.25" customHeight="1">
      <c r="A236" s="111" t="s">
        <v>148</v>
      </c>
      <c r="B236" s="91" t="s">
        <v>120</v>
      </c>
      <c r="C236" s="90" t="s">
        <v>513</v>
      </c>
      <c r="D236" s="90"/>
      <c r="E236" s="82">
        <v>1262000</v>
      </c>
      <c r="F236" s="82">
        <v>915883.98</v>
      </c>
      <c r="G236" s="82">
        <f t="shared" si="12"/>
        <v>346116.02</v>
      </c>
    </row>
    <row r="237" spans="1:7" s="80" customFormat="1" ht="12.75" hidden="1">
      <c r="A237" s="111" t="s">
        <v>194</v>
      </c>
      <c r="B237" s="91" t="s">
        <v>120</v>
      </c>
      <c r="C237" s="90" t="s">
        <v>195</v>
      </c>
      <c r="D237" s="90"/>
      <c r="E237" s="82">
        <f>E241</f>
        <v>0</v>
      </c>
      <c r="F237" s="82">
        <f>F241</f>
        <v>0</v>
      </c>
      <c r="G237" s="82">
        <f t="shared" si="12"/>
        <v>0</v>
      </c>
    </row>
    <row r="238" spans="1:7" s="80" customFormat="1" ht="12.75" hidden="1">
      <c r="A238" s="111" t="s">
        <v>196</v>
      </c>
      <c r="B238" s="91" t="s">
        <v>120</v>
      </c>
      <c r="C238" s="90" t="s">
        <v>197</v>
      </c>
      <c r="D238" s="90"/>
      <c r="E238" s="82">
        <f>E241</f>
        <v>0</v>
      </c>
      <c r="F238" s="82">
        <f>F241</f>
        <v>0</v>
      </c>
      <c r="G238" s="82">
        <f t="shared" si="12"/>
        <v>0</v>
      </c>
    </row>
    <row r="239" spans="1:7" s="80" customFormat="1" ht="12.75" hidden="1">
      <c r="A239" s="111" t="s">
        <v>132</v>
      </c>
      <c r="B239" s="91" t="s">
        <v>120</v>
      </c>
      <c r="C239" s="90" t="s">
        <v>198</v>
      </c>
      <c r="D239" s="90"/>
      <c r="E239" s="82">
        <f>E241</f>
        <v>0</v>
      </c>
      <c r="F239" s="82">
        <f>F241</f>
        <v>0</v>
      </c>
      <c r="G239" s="82">
        <f t="shared" si="12"/>
        <v>0</v>
      </c>
    </row>
    <row r="240" spans="1:7" s="80" customFormat="1" ht="12.75" hidden="1">
      <c r="A240" s="111" t="s">
        <v>145</v>
      </c>
      <c r="B240" s="91" t="s">
        <v>120</v>
      </c>
      <c r="C240" s="90" t="s">
        <v>199</v>
      </c>
      <c r="D240" s="90"/>
      <c r="E240" s="82">
        <f>E241</f>
        <v>0</v>
      </c>
      <c r="F240" s="82">
        <f>F241</f>
        <v>0</v>
      </c>
      <c r="G240" s="82">
        <f t="shared" si="12"/>
        <v>0</v>
      </c>
    </row>
    <row r="241" spans="1:7" s="80" customFormat="1" ht="14.25" customHeight="1" hidden="1">
      <c r="A241" s="111" t="s">
        <v>149</v>
      </c>
      <c r="B241" s="91" t="s">
        <v>120</v>
      </c>
      <c r="C241" s="90" t="s">
        <v>200</v>
      </c>
      <c r="D241" s="90"/>
      <c r="E241" s="82">
        <v>0</v>
      </c>
      <c r="F241" s="82">
        <v>0</v>
      </c>
      <c r="G241" s="82">
        <f t="shared" si="12"/>
        <v>0</v>
      </c>
    </row>
    <row r="242" spans="1:7" s="80" customFormat="1" ht="12.75" hidden="1">
      <c r="A242" s="111" t="s">
        <v>284</v>
      </c>
      <c r="B242" s="91" t="s">
        <v>120</v>
      </c>
      <c r="C242" s="90" t="s">
        <v>286</v>
      </c>
      <c r="D242" s="90"/>
      <c r="E242" s="82">
        <v>0</v>
      </c>
      <c r="F242" s="82">
        <v>0</v>
      </c>
      <c r="G242" s="82">
        <f t="shared" si="12"/>
        <v>0</v>
      </c>
    </row>
    <row r="243" spans="1:7" s="80" customFormat="1" ht="12.75" hidden="1">
      <c r="A243" s="111" t="s">
        <v>285</v>
      </c>
      <c r="B243" s="91" t="s">
        <v>120</v>
      </c>
      <c r="C243" s="90" t="s">
        <v>287</v>
      </c>
      <c r="D243" s="90"/>
      <c r="E243" s="82">
        <v>0</v>
      </c>
      <c r="F243" s="82">
        <v>0</v>
      </c>
      <c r="G243" s="82">
        <f aca="true" t="shared" si="13" ref="G243:G253">E243-F243</f>
        <v>0</v>
      </c>
    </row>
    <row r="244" spans="1:7" s="80" customFormat="1" ht="12.75" hidden="1">
      <c r="A244" s="111" t="s">
        <v>132</v>
      </c>
      <c r="B244" s="91" t="s">
        <v>120</v>
      </c>
      <c r="C244" s="90" t="s">
        <v>288</v>
      </c>
      <c r="D244" s="90"/>
      <c r="E244" s="82">
        <v>0</v>
      </c>
      <c r="F244" s="82">
        <v>0</v>
      </c>
      <c r="G244" s="82">
        <f t="shared" si="13"/>
        <v>0</v>
      </c>
    </row>
    <row r="245" spans="1:7" s="80" customFormat="1" ht="12.75" hidden="1">
      <c r="A245" s="111" t="s">
        <v>145</v>
      </c>
      <c r="B245" s="91" t="s">
        <v>120</v>
      </c>
      <c r="C245" s="90" t="s">
        <v>289</v>
      </c>
      <c r="D245" s="90"/>
      <c r="E245" s="82">
        <v>0</v>
      </c>
      <c r="F245" s="82">
        <v>0</v>
      </c>
      <c r="G245" s="82">
        <f t="shared" si="13"/>
        <v>0</v>
      </c>
    </row>
    <row r="246" spans="1:7" s="80" customFormat="1" ht="12.75" hidden="1">
      <c r="A246" s="111" t="s">
        <v>149</v>
      </c>
      <c r="B246" s="91" t="s">
        <v>120</v>
      </c>
      <c r="C246" s="90" t="s">
        <v>290</v>
      </c>
      <c r="D246" s="90"/>
      <c r="E246" s="82">
        <v>0</v>
      </c>
      <c r="F246" s="82">
        <v>0</v>
      </c>
      <c r="G246" s="82">
        <f t="shared" si="13"/>
        <v>0</v>
      </c>
    </row>
    <row r="247" spans="1:7" s="80" customFormat="1" ht="12.75" hidden="1">
      <c r="A247" s="111" t="s">
        <v>285</v>
      </c>
      <c r="B247" s="91" t="s">
        <v>120</v>
      </c>
      <c r="C247" s="90" t="s">
        <v>287</v>
      </c>
      <c r="D247" s="90"/>
      <c r="E247" s="82">
        <f>E250</f>
        <v>0</v>
      </c>
      <c r="F247" s="82">
        <f>F250</f>
        <v>0</v>
      </c>
      <c r="G247" s="82">
        <f t="shared" si="13"/>
        <v>0</v>
      </c>
    </row>
    <row r="248" spans="1:7" s="80" customFormat="1" ht="12.75" hidden="1">
      <c r="A248" s="111" t="s">
        <v>132</v>
      </c>
      <c r="B248" s="91" t="s">
        <v>120</v>
      </c>
      <c r="C248" s="90" t="s">
        <v>288</v>
      </c>
      <c r="D248" s="90"/>
      <c r="E248" s="82">
        <f>E250</f>
        <v>0</v>
      </c>
      <c r="F248" s="82">
        <f>F250</f>
        <v>0</v>
      </c>
      <c r="G248" s="82">
        <f t="shared" si="13"/>
        <v>0</v>
      </c>
    </row>
    <row r="249" spans="1:7" s="80" customFormat="1" ht="12.75" hidden="1">
      <c r="A249" s="111" t="s">
        <v>145</v>
      </c>
      <c r="B249" s="91" t="s">
        <v>120</v>
      </c>
      <c r="C249" s="90" t="s">
        <v>289</v>
      </c>
      <c r="D249" s="90"/>
      <c r="E249" s="82">
        <f>E250</f>
        <v>0</v>
      </c>
      <c r="F249" s="82">
        <f>F250</f>
        <v>0</v>
      </c>
      <c r="G249" s="82">
        <f t="shared" si="13"/>
        <v>0</v>
      </c>
    </row>
    <row r="250" spans="1:7" s="80" customFormat="1" ht="12.75" hidden="1">
      <c r="A250" s="111" t="s">
        <v>149</v>
      </c>
      <c r="B250" s="91" t="s">
        <v>120</v>
      </c>
      <c r="C250" s="90" t="s">
        <v>290</v>
      </c>
      <c r="D250" s="90"/>
      <c r="E250" s="82">
        <v>0</v>
      </c>
      <c r="F250" s="82">
        <v>0</v>
      </c>
      <c r="G250" s="82">
        <f t="shared" si="13"/>
        <v>0</v>
      </c>
    </row>
    <row r="251" spans="1:7" s="80" customFormat="1" ht="12.75" hidden="1">
      <c r="A251" s="111" t="s">
        <v>132</v>
      </c>
      <c r="B251" s="91" t="s">
        <v>120</v>
      </c>
      <c r="C251" s="90" t="s">
        <v>515</v>
      </c>
      <c r="D251" s="90"/>
      <c r="E251" s="82">
        <v>0</v>
      </c>
      <c r="F251" s="82">
        <v>0</v>
      </c>
      <c r="G251" s="82">
        <f t="shared" si="13"/>
        <v>0</v>
      </c>
    </row>
    <row r="252" spans="1:7" s="80" customFormat="1" ht="12.75" hidden="1">
      <c r="A252" s="111" t="s">
        <v>145</v>
      </c>
      <c r="B252" s="91" t="s">
        <v>120</v>
      </c>
      <c r="C252" s="90" t="s">
        <v>514</v>
      </c>
      <c r="D252" s="90"/>
      <c r="E252" s="82">
        <v>0</v>
      </c>
      <c r="F252" s="82">
        <v>0</v>
      </c>
      <c r="G252" s="82">
        <f t="shared" si="13"/>
        <v>0</v>
      </c>
    </row>
    <row r="253" spans="1:7" s="80" customFormat="1" ht="12.75">
      <c r="A253" s="111" t="s">
        <v>590</v>
      </c>
      <c r="B253" s="91" t="s">
        <v>120</v>
      </c>
      <c r="C253" s="90" t="s">
        <v>591</v>
      </c>
      <c r="D253" s="90"/>
      <c r="E253" s="82">
        <v>510000</v>
      </c>
      <c r="F253" s="82">
        <v>483208.23</v>
      </c>
      <c r="G253" s="82">
        <f t="shared" si="13"/>
        <v>26791.77000000002</v>
      </c>
    </row>
    <row r="254" spans="1:7" s="80" customFormat="1" ht="11.25" customHeight="1">
      <c r="A254" s="111" t="s">
        <v>154</v>
      </c>
      <c r="B254" s="91" t="s">
        <v>120</v>
      </c>
      <c r="C254" s="90" t="s">
        <v>625</v>
      </c>
      <c r="D254" s="90"/>
      <c r="E254" s="82">
        <v>138000</v>
      </c>
      <c r="F254" s="82">
        <v>138000</v>
      </c>
      <c r="G254" s="82">
        <f>E254-F254</f>
        <v>0</v>
      </c>
    </row>
    <row r="255" spans="1:7" s="80" customFormat="1" ht="12.75" hidden="1">
      <c r="A255" s="111" t="s">
        <v>201</v>
      </c>
      <c r="B255" s="91" t="s">
        <v>120</v>
      </c>
      <c r="C255" s="90" t="s">
        <v>202</v>
      </c>
      <c r="D255" s="90"/>
      <c r="E255" s="82">
        <f>E258</f>
        <v>0</v>
      </c>
      <c r="F255" s="82">
        <f>F258</f>
        <v>0</v>
      </c>
      <c r="G255" s="82">
        <f>G259</f>
        <v>0</v>
      </c>
    </row>
    <row r="256" spans="1:7" s="80" customFormat="1" ht="12.75" hidden="1">
      <c r="A256" s="111" t="s">
        <v>190</v>
      </c>
      <c r="B256" s="91" t="s">
        <v>120</v>
      </c>
      <c r="C256" s="90" t="s">
        <v>517</v>
      </c>
      <c r="D256" s="90"/>
      <c r="E256" s="82">
        <f>E258</f>
        <v>0</v>
      </c>
      <c r="F256" s="82">
        <f>F258</f>
        <v>0</v>
      </c>
      <c r="G256" s="82">
        <f>G259</f>
        <v>0</v>
      </c>
    </row>
    <row r="257" spans="1:7" s="80" customFormat="1" ht="12.75" hidden="1">
      <c r="A257" s="111" t="s">
        <v>132</v>
      </c>
      <c r="B257" s="91" t="s">
        <v>120</v>
      </c>
      <c r="C257" s="90" t="s">
        <v>518</v>
      </c>
      <c r="D257" s="90"/>
      <c r="E257" s="82">
        <f>E258</f>
        <v>0</v>
      </c>
      <c r="F257" s="82">
        <f>F258</f>
        <v>0</v>
      </c>
      <c r="G257" s="82">
        <f>G259</f>
        <v>0</v>
      </c>
    </row>
    <row r="258" spans="1:7" s="80" customFormat="1" ht="12.75" customHeight="1" hidden="1">
      <c r="A258" s="111" t="s">
        <v>185</v>
      </c>
      <c r="B258" s="91" t="s">
        <v>120</v>
      </c>
      <c r="C258" s="90" t="s">
        <v>518</v>
      </c>
      <c r="D258" s="90"/>
      <c r="E258" s="82">
        <v>0</v>
      </c>
      <c r="F258" s="82">
        <v>0</v>
      </c>
      <c r="G258" s="82">
        <f>G259</f>
        <v>0</v>
      </c>
    </row>
    <row r="259" spans="1:7" s="80" customFormat="1" ht="21.75" customHeight="1" hidden="1">
      <c r="A259" s="111" t="s">
        <v>191</v>
      </c>
      <c r="B259" s="91" t="s">
        <v>120</v>
      </c>
      <c r="C259" s="90" t="s">
        <v>519</v>
      </c>
      <c r="D259" s="90"/>
      <c r="E259" s="82">
        <v>0</v>
      </c>
      <c r="F259" s="82">
        <v>0</v>
      </c>
      <c r="G259" s="82">
        <f>E259-F259</f>
        <v>0</v>
      </c>
    </row>
    <row r="260" spans="1:7" s="80" customFormat="1" ht="12.75" hidden="1">
      <c r="A260" s="111" t="s">
        <v>203</v>
      </c>
      <c r="B260" s="91" t="s">
        <v>120</v>
      </c>
      <c r="C260" s="90" t="s">
        <v>204</v>
      </c>
      <c r="D260" s="90"/>
      <c r="E260" s="82">
        <f>E264</f>
        <v>0</v>
      </c>
      <c r="F260" s="82">
        <f>F264</f>
        <v>0</v>
      </c>
      <c r="G260" s="82">
        <f aca="true" t="shared" si="14" ref="G260:G269">E260-F260</f>
        <v>0</v>
      </c>
    </row>
    <row r="261" spans="1:7" s="80" customFormat="1" ht="12.75" hidden="1">
      <c r="A261" s="111" t="s">
        <v>190</v>
      </c>
      <c r="B261" s="91" t="s">
        <v>120</v>
      </c>
      <c r="C261" s="90" t="s">
        <v>520</v>
      </c>
      <c r="D261" s="90"/>
      <c r="E261" s="82">
        <f>E264</f>
        <v>0</v>
      </c>
      <c r="F261" s="82">
        <f>F264</f>
        <v>0</v>
      </c>
      <c r="G261" s="82">
        <f t="shared" si="14"/>
        <v>0</v>
      </c>
    </row>
    <row r="262" spans="1:7" s="80" customFormat="1" ht="12" customHeight="1" hidden="1">
      <c r="A262" s="111" t="s">
        <v>132</v>
      </c>
      <c r="B262" s="91" t="s">
        <v>120</v>
      </c>
      <c r="C262" s="90" t="s">
        <v>521</v>
      </c>
      <c r="D262" s="90"/>
      <c r="E262" s="82">
        <f>E264</f>
        <v>0</v>
      </c>
      <c r="F262" s="82">
        <f>F264</f>
        <v>0</v>
      </c>
      <c r="G262" s="82">
        <f t="shared" si="14"/>
        <v>0</v>
      </c>
    </row>
    <row r="263" spans="1:7" s="80" customFormat="1" ht="12" customHeight="1" hidden="1">
      <c r="A263" s="111" t="s">
        <v>185</v>
      </c>
      <c r="B263" s="91" t="s">
        <v>120</v>
      </c>
      <c r="C263" s="90" t="s">
        <v>522</v>
      </c>
      <c r="D263" s="90"/>
      <c r="E263" s="82">
        <v>0</v>
      </c>
      <c r="F263" s="82">
        <f>F264</f>
        <v>0</v>
      </c>
      <c r="G263" s="82">
        <f t="shared" si="14"/>
        <v>0</v>
      </c>
    </row>
    <row r="264" spans="1:7" s="80" customFormat="1" ht="25.5" customHeight="1" hidden="1">
      <c r="A264" s="111" t="s">
        <v>191</v>
      </c>
      <c r="B264" s="91" t="s">
        <v>120</v>
      </c>
      <c r="C264" s="90" t="s">
        <v>523</v>
      </c>
      <c r="D264" s="90"/>
      <c r="E264" s="82">
        <v>0</v>
      </c>
      <c r="F264" s="82">
        <v>0</v>
      </c>
      <c r="G264" s="82">
        <f t="shared" si="14"/>
        <v>0</v>
      </c>
    </row>
    <row r="265" spans="1:7" s="80" customFormat="1" ht="12.75" hidden="1">
      <c r="A265" s="111" t="s">
        <v>205</v>
      </c>
      <c r="B265" s="91" t="s">
        <v>120</v>
      </c>
      <c r="C265" s="90" t="s">
        <v>206</v>
      </c>
      <c r="D265" s="90"/>
      <c r="E265" s="82">
        <f>E269</f>
        <v>0</v>
      </c>
      <c r="F265" s="82">
        <f>F269</f>
        <v>0</v>
      </c>
      <c r="G265" s="82">
        <f t="shared" si="14"/>
        <v>0</v>
      </c>
    </row>
    <row r="266" spans="1:7" s="80" customFormat="1" ht="12.75" hidden="1">
      <c r="A266" s="111" t="s">
        <v>190</v>
      </c>
      <c r="B266" s="91" t="s">
        <v>120</v>
      </c>
      <c r="C266" s="90" t="s">
        <v>207</v>
      </c>
      <c r="D266" s="90"/>
      <c r="E266" s="82">
        <f>E269</f>
        <v>0</v>
      </c>
      <c r="F266" s="82">
        <f>F269</f>
        <v>0</v>
      </c>
      <c r="G266" s="82">
        <f t="shared" si="14"/>
        <v>0</v>
      </c>
    </row>
    <row r="267" spans="1:7" s="80" customFormat="1" ht="12.75" hidden="1">
      <c r="A267" s="111" t="s">
        <v>132</v>
      </c>
      <c r="B267" s="91" t="s">
        <v>120</v>
      </c>
      <c r="C267" s="90" t="s">
        <v>208</v>
      </c>
      <c r="D267" s="90"/>
      <c r="E267" s="82">
        <f>E269</f>
        <v>0</v>
      </c>
      <c r="F267" s="82">
        <f>F269</f>
        <v>0</v>
      </c>
      <c r="G267" s="82">
        <f t="shared" si="14"/>
        <v>0</v>
      </c>
    </row>
    <row r="268" spans="1:7" s="80" customFormat="1" ht="12" customHeight="1" hidden="1">
      <c r="A268" s="111" t="s">
        <v>185</v>
      </c>
      <c r="B268" s="91" t="s">
        <v>120</v>
      </c>
      <c r="C268" s="90" t="s">
        <v>209</v>
      </c>
      <c r="D268" s="90"/>
      <c r="E268" s="82">
        <f>E269</f>
        <v>0</v>
      </c>
      <c r="F268" s="82">
        <f>F269</f>
        <v>0</v>
      </c>
      <c r="G268" s="82">
        <f t="shared" si="14"/>
        <v>0</v>
      </c>
    </row>
    <row r="269" spans="1:7" s="80" customFormat="1" ht="21.75" customHeight="1" hidden="1">
      <c r="A269" s="111" t="s">
        <v>191</v>
      </c>
      <c r="B269" s="91" t="s">
        <v>120</v>
      </c>
      <c r="C269" s="90" t="s">
        <v>210</v>
      </c>
      <c r="D269" s="90"/>
      <c r="E269" s="82">
        <v>0</v>
      </c>
      <c r="F269" s="82">
        <v>0</v>
      </c>
      <c r="G269" s="82">
        <f t="shared" si="14"/>
        <v>0</v>
      </c>
    </row>
    <row r="270" spans="1:7" s="80" customFormat="1" ht="13.5" customHeight="1">
      <c r="A270" s="111" t="s">
        <v>205</v>
      </c>
      <c r="B270" s="91" t="s">
        <v>120</v>
      </c>
      <c r="C270" s="90" t="s">
        <v>206</v>
      </c>
      <c r="D270" s="90"/>
      <c r="E270" s="82">
        <f>E274</f>
        <v>2632500</v>
      </c>
      <c r="F270" s="82">
        <f>F274</f>
        <v>2201035.78</v>
      </c>
      <c r="G270" s="82">
        <f aca="true" t="shared" si="15" ref="G270:G275">E270-F270</f>
        <v>431464.2200000002</v>
      </c>
    </row>
    <row r="271" spans="1:7" s="80" customFormat="1" ht="14.25" customHeight="1">
      <c r="A271" s="111" t="s">
        <v>190</v>
      </c>
      <c r="B271" s="91" t="s">
        <v>120</v>
      </c>
      <c r="C271" s="90" t="s">
        <v>527</v>
      </c>
      <c r="D271" s="90"/>
      <c r="E271" s="82">
        <f>E274</f>
        <v>2632500</v>
      </c>
      <c r="F271" s="82">
        <f>F274</f>
        <v>2201035.78</v>
      </c>
      <c r="G271" s="82">
        <f t="shared" si="15"/>
        <v>431464.2200000002</v>
      </c>
    </row>
    <row r="272" spans="1:7" s="80" customFormat="1" ht="13.5" customHeight="1">
      <c r="A272" s="111" t="s">
        <v>132</v>
      </c>
      <c r="B272" s="91" t="s">
        <v>120</v>
      </c>
      <c r="C272" s="90" t="s">
        <v>526</v>
      </c>
      <c r="D272" s="90"/>
      <c r="E272" s="82">
        <f>E274</f>
        <v>2632500</v>
      </c>
      <c r="F272" s="82">
        <f>F274</f>
        <v>2201035.78</v>
      </c>
      <c r="G272" s="82">
        <f t="shared" si="15"/>
        <v>431464.2200000002</v>
      </c>
    </row>
    <row r="273" spans="1:7" s="80" customFormat="1" ht="0.75" customHeight="1" hidden="1">
      <c r="A273" s="111" t="s">
        <v>185</v>
      </c>
      <c r="B273" s="91" t="s">
        <v>120</v>
      </c>
      <c r="C273" s="90" t="s">
        <v>525</v>
      </c>
      <c r="D273" s="90"/>
      <c r="E273" s="82">
        <f>E274</f>
        <v>2632500</v>
      </c>
      <c r="F273" s="82">
        <f>F274</f>
        <v>2201035.78</v>
      </c>
      <c r="G273" s="82">
        <f t="shared" si="15"/>
        <v>431464.2200000002</v>
      </c>
    </row>
    <row r="274" spans="1:7" s="80" customFormat="1" ht="12.75" customHeight="1">
      <c r="A274" s="111" t="s">
        <v>149</v>
      </c>
      <c r="B274" s="91" t="s">
        <v>120</v>
      </c>
      <c r="C274" s="90" t="s">
        <v>524</v>
      </c>
      <c r="D274" s="90"/>
      <c r="E274" s="82">
        <v>2632500</v>
      </c>
      <c r="F274" s="82">
        <v>2201035.78</v>
      </c>
      <c r="G274" s="82">
        <f t="shared" si="15"/>
        <v>431464.2200000002</v>
      </c>
    </row>
    <row r="275" spans="1:7" s="80" customFormat="1" ht="12.75">
      <c r="A275" s="112" t="s">
        <v>283</v>
      </c>
      <c r="B275" s="96" t="s">
        <v>120</v>
      </c>
      <c r="C275" s="97" t="s">
        <v>435</v>
      </c>
      <c r="D275" s="97"/>
      <c r="E275" s="98">
        <f>E276+E358</f>
        <v>5234550</v>
      </c>
      <c r="F275" s="98">
        <f>F276+F358</f>
        <v>4255550.5</v>
      </c>
      <c r="G275" s="98">
        <f t="shared" si="15"/>
        <v>978999.5</v>
      </c>
    </row>
    <row r="276" spans="1:7" s="80" customFormat="1" ht="12.75">
      <c r="A276" s="112" t="s">
        <v>565</v>
      </c>
      <c r="B276" s="96" t="s">
        <v>120</v>
      </c>
      <c r="C276" s="97" t="s">
        <v>566</v>
      </c>
      <c r="D276" s="97"/>
      <c r="E276" s="98">
        <f>E278+E294+E328+E350+E357+E311</f>
        <v>5218200</v>
      </c>
      <c r="F276" s="98">
        <f>F279+F294+F311+F328+F350+F358</f>
        <v>4255550.5</v>
      </c>
      <c r="G276" s="98">
        <f>G277+G294+G327+G350+G355</f>
        <v>529156.4</v>
      </c>
    </row>
    <row r="277" spans="1:7" s="80" customFormat="1" ht="22.5">
      <c r="A277" s="112" t="s">
        <v>399</v>
      </c>
      <c r="B277" s="96" t="s">
        <v>120</v>
      </c>
      <c r="C277" s="97" t="s">
        <v>406</v>
      </c>
      <c r="D277" s="97"/>
      <c r="E277" s="98">
        <f>E278+E294</f>
        <v>4613420</v>
      </c>
      <c r="F277" s="98">
        <f>F278+F294</f>
        <v>3818621.6</v>
      </c>
      <c r="G277" s="98">
        <f>G278</f>
        <v>776839</v>
      </c>
    </row>
    <row r="278" spans="1:7" s="80" customFormat="1" ht="12" customHeight="1">
      <c r="A278" s="111" t="s">
        <v>211</v>
      </c>
      <c r="B278" s="91" t="s">
        <v>120</v>
      </c>
      <c r="C278" s="90" t="s">
        <v>539</v>
      </c>
      <c r="D278" s="90"/>
      <c r="E278" s="82">
        <f>E281+E282+E283+E285+E286+E287+E288+E289+E290+E292+E293</f>
        <v>4345420</v>
      </c>
      <c r="F278" s="82">
        <f>F281+F282+F283+F285+F286+F287+F288+F289+F290+F292+F293</f>
        <v>3568581</v>
      </c>
      <c r="G278" s="82">
        <f aca="true" t="shared" si="16" ref="G278:G283">E278-F278</f>
        <v>776839</v>
      </c>
    </row>
    <row r="279" spans="1:7" s="80" customFormat="1" ht="12.75">
      <c r="A279" s="111" t="s">
        <v>132</v>
      </c>
      <c r="B279" s="91" t="s">
        <v>120</v>
      </c>
      <c r="C279" s="90" t="s">
        <v>540</v>
      </c>
      <c r="D279" s="90"/>
      <c r="E279" s="82">
        <f>E278</f>
        <v>4345420</v>
      </c>
      <c r="F279" s="82">
        <f>F278</f>
        <v>3568581</v>
      </c>
      <c r="G279" s="82">
        <f t="shared" si="16"/>
        <v>776839</v>
      </c>
    </row>
    <row r="280" spans="1:10" s="80" customFormat="1" ht="22.5">
      <c r="A280" s="111" t="s">
        <v>134</v>
      </c>
      <c r="B280" s="91" t="s">
        <v>120</v>
      </c>
      <c r="C280" s="90" t="s">
        <v>540</v>
      </c>
      <c r="D280" s="90" t="s">
        <v>534</v>
      </c>
      <c r="E280" s="82">
        <f>E283+E282+E281</f>
        <v>2462970</v>
      </c>
      <c r="F280" s="82">
        <f>F281+F282+F283</f>
        <v>2169832.37</v>
      </c>
      <c r="G280" s="82">
        <f t="shared" si="16"/>
        <v>293137.6299999999</v>
      </c>
      <c r="J280" s="129"/>
    </row>
    <row r="281" spans="1:11" s="80" customFormat="1" ht="12.75">
      <c r="A281" s="111" t="s">
        <v>143</v>
      </c>
      <c r="B281" s="91" t="s">
        <v>120</v>
      </c>
      <c r="C281" s="90" t="s">
        <v>540</v>
      </c>
      <c r="D281" s="90" t="s">
        <v>530</v>
      </c>
      <c r="E281" s="82">
        <v>1902970</v>
      </c>
      <c r="F281" s="102">
        <v>1669241.81</v>
      </c>
      <c r="G281" s="82">
        <f t="shared" si="16"/>
        <v>233728.18999999994</v>
      </c>
      <c r="J281" s="129"/>
      <c r="K281" s="129"/>
    </row>
    <row r="282" spans="1:7" s="80" customFormat="1" ht="12.75">
      <c r="A282" s="111" t="s">
        <v>136</v>
      </c>
      <c r="B282" s="91" t="s">
        <v>120</v>
      </c>
      <c r="C282" s="90" t="s">
        <v>540</v>
      </c>
      <c r="D282" s="90" t="s">
        <v>531</v>
      </c>
      <c r="E282" s="82">
        <v>0</v>
      </c>
      <c r="F282" s="82">
        <v>0</v>
      </c>
      <c r="G282" s="82">
        <f t="shared" si="16"/>
        <v>0</v>
      </c>
    </row>
    <row r="283" spans="1:11" s="80" customFormat="1" ht="15" customHeight="1">
      <c r="A283" s="111" t="s">
        <v>144</v>
      </c>
      <c r="B283" s="91" t="s">
        <v>120</v>
      </c>
      <c r="C283" s="90" t="s">
        <v>540</v>
      </c>
      <c r="D283" s="90" t="s">
        <v>532</v>
      </c>
      <c r="E283" s="82">
        <v>560000</v>
      </c>
      <c r="F283" s="82">
        <v>500590.56</v>
      </c>
      <c r="G283" s="82">
        <f t="shared" si="16"/>
        <v>59409.44</v>
      </c>
      <c r="J283" s="129"/>
      <c r="K283" s="129"/>
    </row>
    <row r="284" spans="1:10" s="80" customFormat="1" ht="12.75">
      <c r="A284" s="111" t="s">
        <v>145</v>
      </c>
      <c r="B284" s="91" t="s">
        <v>120</v>
      </c>
      <c r="C284" s="90" t="s">
        <v>540</v>
      </c>
      <c r="D284" s="90" t="s">
        <v>533</v>
      </c>
      <c r="E284" s="82">
        <f>E285+E286+E287+E288+E289</f>
        <v>1269428</v>
      </c>
      <c r="F284" s="82">
        <f>F285+F286+F287+F288+F289</f>
        <v>922537.69</v>
      </c>
      <c r="G284" s="82">
        <f>G285+G286+G287+G288+G289</f>
        <v>346890.31</v>
      </c>
      <c r="J284" s="129"/>
    </row>
    <row r="285" spans="1:10" s="80" customFormat="1" ht="12.75">
      <c r="A285" s="111" t="s">
        <v>146</v>
      </c>
      <c r="B285" s="91" t="s">
        <v>120</v>
      </c>
      <c r="C285" s="90" t="s">
        <v>540</v>
      </c>
      <c r="D285" s="90" t="s">
        <v>592</v>
      </c>
      <c r="E285" s="82">
        <v>24000</v>
      </c>
      <c r="F285" s="82">
        <v>16174.5</v>
      </c>
      <c r="G285" s="82">
        <f aca="true" t="shared" si="17" ref="G285:G295">E285-F285</f>
        <v>7825.5</v>
      </c>
      <c r="J285" s="129"/>
    </row>
    <row r="286" spans="1:11" s="80" customFormat="1" ht="12.75">
      <c r="A286" s="111" t="s">
        <v>147</v>
      </c>
      <c r="B286" s="91" t="s">
        <v>120</v>
      </c>
      <c r="C286" s="90" t="s">
        <v>540</v>
      </c>
      <c r="D286" s="90" t="s">
        <v>535</v>
      </c>
      <c r="E286" s="82">
        <v>3978</v>
      </c>
      <c r="F286" s="82">
        <v>3926.8</v>
      </c>
      <c r="G286" s="82">
        <f t="shared" si="17"/>
        <v>51.19999999999982</v>
      </c>
      <c r="J286" s="129"/>
      <c r="K286" s="129"/>
    </row>
    <row r="287" spans="1:10" s="80" customFormat="1" ht="12.75">
      <c r="A287" s="111" t="s">
        <v>148</v>
      </c>
      <c r="B287" s="91" t="s">
        <v>120</v>
      </c>
      <c r="C287" s="90" t="s">
        <v>540</v>
      </c>
      <c r="D287" s="90" t="s">
        <v>536</v>
      </c>
      <c r="E287" s="82">
        <v>1110000</v>
      </c>
      <c r="F287" s="82">
        <v>788851.21</v>
      </c>
      <c r="G287" s="82">
        <f t="shared" si="17"/>
        <v>321148.79000000004</v>
      </c>
      <c r="J287" s="129"/>
    </row>
    <row r="288" spans="1:10" s="80" customFormat="1" ht="14.25" customHeight="1">
      <c r="A288" s="111" t="s">
        <v>149</v>
      </c>
      <c r="B288" s="91" t="s">
        <v>120</v>
      </c>
      <c r="C288" s="90" t="s">
        <v>540</v>
      </c>
      <c r="D288" s="90" t="s">
        <v>593</v>
      </c>
      <c r="E288" s="82">
        <v>104450</v>
      </c>
      <c r="F288" s="82">
        <v>94984.6</v>
      </c>
      <c r="G288" s="82">
        <f t="shared" si="17"/>
        <v>9465.399999999994</v>
      </c>
      <c r="J288" s="129"/>
    </row>
    <row r="289" spans="1:10" s="80" customFormat="1" ht="12.75">
      <c r="A289" s="111" t="s">
        <v>150</v>
      </c>
      <c r="B289" s="91" t="s">
        <v>120</v>
      </c>
      <c r="C289" s="90" t="s">
        <v>540</v>
      </c>
      <c r="D289" s="90" t="s">
        <v>537</v>
      </c>
      <c r="E289" s="82">
        <v>27000</v>
      </c>
      <c r="F289" s="82">
        <v>18600.58</v>
      </c>
      <c r="G289" s="82">
        <f t="shared" si="17"/>
        <v>8399.419999999998</v>
      </c>
      <c r="J289" s="129"/>
    </row>
    <row r="290" spans="1:11" s="80" customFormat="1" ht="12.75">
      <c r="A290" s="111" t="s">
        <v>151</v>
      </c>
      <c r="B290" s="91" t="s">
        <v>120</v>
      </c>
      <c r="C290" s="90" t="s">
        <v>540</v>
      </c>
      <c r="D290" s="90" t="s">
        <v>594</v>
      </c>
      <c r="E290" s="82">
        <v>550200</v>
      </c>
      <c r="F290" s="82">
        <v>424463</v>
      </c>
      <c r="G290" s="82">
        <f t="shared" si="17"/>
        <v>125737</v>
      </c>
      <c r="J290" s="129"/>
      <c r="K290" s="129"/>
    </row>
    <row r="291" spans="1:7" s="80" customFormat="1" ht="12.75">
      <c r="A291" s="111" t="s">
        <v>152</v>
      </c>
      <c r="B291" s="91" t="s">
        <v>120</v>
      </c>
      <c r="C291" s="90" t="s">
        <v>540</v>
      </c>
      <c r="D291" s="90" t="s">
        <v>538</v>
      </c>
      <c r="E291" s="82">
        <f>E292+E293</f>
        <v>62822</v>
      </c>
      <c r="F291" s="82">
        <f>F292+F293</f>
        <v>51747.94</v>
      </c>
      <c r="G291" s="82">
        <f t="shared" si="17"/>
        <v>11074.059999999998</v>
      </c>
    </row>
    <row r="292" spans="1:10" s="80" customFormat="1" ht="12" customHeight="1">
      <c r="A292" s="111" t="s">
        <v>153</v>
      </c>
      <c r="B292" s="91" t="s">
        <v>120</v>
      </c>
      <c r="C292" s="90" t="s">
        <v>540</v>
      </c>
      <c r="D292" s="90" t="s">
        <v>596</v>
      </c>
      <c r="E292" s="82">
        <v>5000</v>
      </c>
      <c r="F292" s="82">
        <v>-5730</v>
      </c>
      <c r="G292" s="82">
        <f t="shared" si="17"/>
        <v>10730</v>
      </c>
      <c r="J292" s="129"/>
    </row>
    <row r="293" spans="1:10" s="80" customFormat="1" ht="11.25" customHeight="1">
      <c r="A293" s="111" t="s">
        <v>154</v>
      </c>
      <c r="B293" s="91" t="s">
        <v>120</v>
      </c>
      <c r="C293" s="90" t="s">
        <v>540</v>
      </c>
      <c r="D293" s="90" t="s">
        <v>595</v>
      </c>
      <c r="E293" s="82">
        <v>57822</v>
      </c>
      <c r="F293" s="82">
        <v>57477.94</v>
      </c>
      <c r="G293" s="82">
        <f t="shared" si="17"/>
        <v>344.0599999999977</v>
      </c>
      <c r="J293" s="129"/>
    </row>
    <row r="294" spans="1:7" s="80" customFormat="1" ht="13.5" customHeight="1">
      <c r="A294" s="112" t="s">
        <v>400</v>
      </c>
      <c r="B294" s="96" t="s">
        <v>120</v>
      </c>
      <c r="C294" s="97" t="s">
        <v>564</v>
      </c>
      <c r="D294" s="97"/>
      <c r="E294" s="98">
        <f>E295</f>
        <v>268000</v>
      </c>
      <c r="F294" s="98">
        <f>F295</f>
        <v>250040.6</v>
      </c>
      <c r="G294" s="82">
        <f t="shared" si="17"/>
        <v>17959.399999999994</v>
      </c>
    </row>
    <row r="295" spans="1:7" s="80" customFormat="1" ht="13.5" customHeight="1">
      <c r="A295" s="111" t="s">
        <v>211</v>
      </c>
      <c r="B295" s="91" t="s">
        <v>120</v>
      </c>
      <c r="C295" s="90" t="s">
        <v>541</v>
      </c>
      <c r="D295" s="90"/>
      <c r="E295" s="98">
        <f>E298+E299+E300+E302+E303+E305+E306+E307+E309+E310</f>
        <v>268000</v>
      </c>
      <c r="F295" s="98">
        <f>F298+F299+F300+F302+F303+F305+F306+F307+F309+F310</f>
        <v>250040.6</v>
      </c>
      <c r="G295" s="82">
        <f t="shared" si="17"/>
        <v>17959.399999999994</v>
      </c>
    </row>
    <row r="296" spans="1:7" s="80" customFormat="1" ht="12.75">
      <c r="A296" s="111" t="s">
        <v>132</v>
      </c>
      <c r="B296" s="91" t="s">
        <v>120</v>
      </c>
      <c r="C296" s="90" t="s">
        <v>542</v>
      </c>
      <c r="D296" s="90"/>
      <c r="E296" s="82">
        <f>E295</f>
        <v>268000</v>
      </c>
      <c r="F296" s="82">
        <f>F295</f>
        <v>250040.6</v>
      </c>
      <c r="G296" s="82">
        <f>E296-F296</f>
        <v>17959.399999999994</v>
      </c>
    </row>
    <row r="297" spans="1:7" s="80" customFormat="1" ht="22.5">
      <c r="A297" s="111" t="s">
        <v>134</v>
      </c>
      <c r="B297" s="91" t="s">
        <v>120</v>
      </c>
      <c r="C297" s="90" t="s">
        <v>542</v>
      </c>
      <c r="D297" s="90" t="s">
        <v>534</v>
      </c>
      <c r="E297" s="82">
        <f>E300+E299+E298</f>
        <v>260000</v>
      </c>
      <c r="F297" s="82">
        <f>F298+F299+F300</f>
        <v>246531.2</v>
      </c>
      <c r="G297" s="82">
        <f>E297-F297</f>
        <v>13468.799999999988</v>
      </c>
    </row>
    <row r="298" spans="1:7" s="80" customFormat="1" ht="12.75">
      <c r="A298" s="111" t="s">
        <v>143</v>
      </c>
      <c r="B298" s="91" t="s">
        <v>120</v>
      </c>
      <c r="C298" s="90" t="s">
        <v>542</v>
      </c>
      <c r="D298" s="90" t="s">
        <v>530</v>
      </c>
      <c r="E298" s="82">
        <v>206000</v>
      </c>
      <c r="F298" s="102">
        <v>192754.07</v>
      </c>
      <c r="G298" s="82">
        <f>E298-F298</f>
        <v>13245.929999999993</v>
      </c>
    </row>
    <row r="299" spans="1:7" s="80" customFormat="1" ht="12.75">
      <c r="A299" s="111" t="s">
        <v>136</v>
      </c>
      <c r="B299" s="91" t="s">
        <v>120</v>
      </c>
      <c r="C299" s="90" t="s">
        <v>542</v>
      </c>
      <c r="D299" s="90" t="s">
        <v>531</v>
      </c>
      <c r="E299" s="82">
        <v>0</v>
      </c>
      <c r="F299" s="82">
        <v>0</v>
      </c>
      <c r="G299" s="82">
        <f>E299-F299</f>
        <v>0</v>
      </c>
    </row>
    <row r="300" spans="1:7" s="80" customFormat="1" ht="15" customHeight="1">
      <c r="A300" s="111" t="s">
        <v>144</v>
      </c>
      <c r="B300" s="91" t="s">
        <v>120</v>
      </c>
      <c r="C300" s="90" t="s">
        <v>542</v>
      </c>
      <c r="D300" s="90" t="s">
        <v>532</v>
      </c>
      <c r="E300" s="82">
        <v>54000</v>
      </c>
      <c r="F300" s="82">
        <v>53777.13</v>
      </c>
      <c r="G300" s="82">
        <f>E300-F300</f>
        <v>222.87000000000262</v>
      </c>
    </row>
    <row r="301" spans="1:7" s="80" customFormat="1" ht="12.75">
      <c r="A301" s="111" t="s">
        <v>145</v>
      </c>
      <c r="B301" s="91" t="s">
        <v>120</v>
      </c>
      <c r="C301" s="90" t="s">
        <v>542</v>
      </c>
      <c r="D301" s="90" t="s">
        <v>533</v>
      </c>
      <c r="E301" s="82">
        <f>E302+E303+E305+E306</f>
        <v>4000</v>
      </c>
      <c r="F301" s="82">
        <f>F302+F303+F304+F305+F306</f>
        <v>1509.4</v>
      </c>
      <c r="G301" s="82">
        <f>G302+G303+G304+G305+G306</f>
        <v>2490.6</v>
      </c>
    </row>
    <row r="302" spans="1:7" s="80" customFormat="1" ht="12.75">
      <c r="A302" s="111" t="s">
        <v>146</v>
      </c>
      <c r="B302" s="91" t="s">
        <v>120</v>
      </c>
      <c r="C302" s="90" t="s">
        <v>542</v>
      </c>
      <c r="D302" s="90" t="s">
        <v>592</v>
      </c>
      <c r="E302" s="82">
        <v>0</v>
      </c>
      <c r="F302" s="82">
        <v>0</v>
      </c>
      <c r="G302" s="82">
        <f aca="true" t="shared" si="18" ref="G302:G312">E302-F302</f>
        <v>0</v>
      </c>
    </row>
    <row r="303" spans="1:7" s="80" customFormat="1" ht="12.75">
      <c r="A303" s="111" t="s">
        <v>147</v>
      </c>
      <c r="B303" s="91" t="s">
        <v>120</v>
      </c>
      <c r="C303" s="90" t="s">
        <v>542</v>
      </c>
      <c r="D303" s="90" t="s">
        <v>535</v>
      </c>
      <c r="E303" s="82">
        <v>2000</v>
      </c>
      <c r="F303" s="82">
        <v>1509.4</v>
      </c>
      <c r="G303" s="82">
        <f t="shared" si="18"/>
        <v>490.5999999999999</v>
      </c>
    </row>
    <row r="304" spans="1:7" s="80" customFormat="1" ht="12.75" hidden="1">
      <c r="A304" s="111" t="s">
        <v>148</v>
      </c>
      <c r="B304" s="91" t="s">
        <v>120</v>
      </c>
      <c r="C304" s="90" t="s">
        <v>398</v>
      </c>
      <c r="D304" s="90"/>
      <c r="E304" s="82">
        <v>0</v>
      </c>
      <c r="F304" s="82">
        <v>0</v>
      </c>
      <c r="G304" s="82">
        <f t="shared" si="18"/>
        <v>0</v>
      </c>
    </row>
    <row r="305" spans="1:7" s="80" customFormat="1" ht="15" customHeight="1">
      <c r="A305" s="111" t="s">
        <v>149</v>
      </c>
      <c r="B305" s="91" t="s">
        <v>120</v>
      </c>
      <c r="C305" s="90" t="s">
        <v>542</v>
      </c>
      <c r="D305" s="90" t="s">
        <v>593</v>
      </c>
      <c r="E305" s="82">
        <v>1000</v>
      </c>
      <c r="F305" s="82">
        <v>0</v>
      </c>
      <c r="G305" s="82">
        <f t="shared" si="18"/>
        <v>1000</v>
      </c>
    </row>
    <row r="306" spans="1:7" s="80" customFormat="1" ht="12.75">
      <c r="A306" s="111" t="s">
        <v>150</v>
      </c>
      <c r="B306" s="91" t="s">
        <v>120</v>
      </c>
      <c r="C306" s="90" t="s">
        <v>542</v>
      </c>
      <c r="D306" s="90" t="s">
        <v>537</v>
      </c>
      <c r="E306" s="82">
        <v>1000</v>
      </c>
      <c r="F306" s="82">
        <v>0</v>
      </c>
      <c r="G306" s="82">
        <f t="shared" si="18"/>
        <v>1000</v>
      </c>
    </row>
    <row r="307" spans="1:7" s="80" customFormat="1" ht="12.75">
      <c r="A307" s="111" t="s">
        <v>151</v>
      </c>
      <c r="B307" s="91" t="s">
        <v>120</v>
      </c>
      <c r="C307" s="90" t="s">
        <v>542</v>
      </c>
      <c r="D307" s="90" t="s">
        <v>594</v>
      </c>
      <c r="E307" s="82">
        <v>2000</v>
      </c>
      <c r="F307" s="82">
        <v>2000</v>
      </c>
      <c r="G307" s="82">
        <f t="shared" si="18"/>
        <v>0</v>
      </c>
    </row>
    <row r="308" spans="1:7" s="80" customFormat="1" ht="12.75">
      <c r="A308" s="111" t="s">
        <v>152</v>
      </c>
      <c r="B308" s="91" t="s">
        <v>120</v>
      </c>
      <c r="C308" s="90" t="s">
        <v>542</v>
      </c>
      <c r="D308" s="90" t="s">
        <v>538</v>
      </c>
      <c r="E308" s="82">
        <f>E309+E310</f>
        <v>2000</v>
      </c>
      <c r="F308" s="82">
        <f>F309+F310</f>
        <v>0</v>
      </c>
      <c r="G308" s="82">
        <f>E308-F308</f>
        <v>2000</v>
      </c>
    </row>
    <row r="309" spans="1:7" s="80" customFormat="1" ht="12" customHeight="1">
      <c r="A309" s="111" t="s">
        <v>153</v>
      </c>
      <c r="B309" s="91" t="s">
        <v>120</v>
      </c>
      <c r="C309" s="90" t="s">
        <v>542</v>
      </c>
      <c r="D309" s="90" t="s">
        <v>596</v>
      </c>
      <c r="E309" s="82">
        <v>0</v>
      </c>
      <c r="F309" s="82">
        <v>0</v>
      </c>
      <c r="G309" s="82">
        <f t="shared" si="18"/>
        <v>0</v>
      </c>
    </row>
    <row r="310" spans="1:7" s="80" customFormat="1" ht="13.5" customHeight="1">
      <c r="A310" s="111" t="s">
        <v>154</v>
      </c>
      <c r="B310" s="91" t="s">
        <v>120</v>
      </c>
      <c r="C310" s="90" t="s">
        <v>542</v>
      </c>
      <c r="D310" s="90" t="s">
        <v>595</v>
      </c>
      <c r="E310" s="82">
        <v>2000</v>
      </c>
      <c r="F310" s="82">
        <v>0</v>
      </c>
      <c r="G310" s="82">
        <f t="shared" si="18"/>
        <v>2000</v>
      </c>
    </row>
    <row r="311" spans="1:7" s="80" customFormat="1" ht="25.5" customHeight="1">
      <c r="A311" s="131" t="s">
        <v>642</v>
      </c>
      <c r="B311" s="96" t="s">
        <v>120</v>
      </c>
      <c r="C311" s="97" t="s">
        <v>643</v>
      </c>
      <c r="D311" s="97"/>
      <c r="E311" s="98">
        <f>E312</f>
        <v>414195</v>
      </c>
      <c r="F311" s="98">
        <f>F312</f>
        <v>305156.11000000004</v>
      </c>
      <c r="G311" s="82">
        <f t="shared" si="18"/>
        <v>109038.88999999996</v>
      </c>
    </row>
    <row r="312" spans="1:7" s="80" customFormat="1" ht="13.5" customHeight="1">
      <c r="A312" s="111" t="s">
        <v>211</v>
      </c>
      <c r="B312" s="91" t="s">
        <v>120</v>
      </c>
      <c r="C312" s="90" t="s">
        <v>644</v>
      </c>
      <c r="D312" s="90"/>
      <c r="E312" s="98">
        <f>E315+E316+E317+E319+E320+E322+E323+E324+E326+E327+E321</f>
        <v>414195</v>
      </c>
      <c r="F312" s="98">
        <f>F315+F316+F317+F319+F320+F322+F323+F324+F326+F327+F321</f>
        <v>305156.11000000004</v>
      </c>
      <c r="G312" s="82">
        <f t="shared" si="18"/>
        <v>109038.88999999996</v>
      </c>
    </row>
    <row r="313" spans="1:7" s="80" customFormat="1" ht="13.5" customHeight="1">
      <c r="A313" s="111" t="s">
        <v>132</v>
      </c>
      <c r="B313" s="91" t="s">
        <v>120</v>
      </c>
      <c r="C313" s="90" t="s">
        <v>645</v>
      </c>
      <c r="D313" s="90"/>
      <c r="E313" s="82">
        <f>E312</f>
        <v>414195</v>
      </c>
      <c r="F313" s="82">
        <f>F312</f>
        <v>305156.11000000004</v>
      </c>
      <c r="G313" s="82">
        <f>E313-F313</f>
        <v>109038.88999999996</v>
      </c>
    </row>
    <row r="314" spans="1:7" s="80" customFormat="1" ht="22.5" customHeight="1">
      <c r="A314" s="111" t="s">
        <v>134</v>
      </c>
      <c r="B314" s="91" t="s">
        <v>120</v>
      </c>
      <c r="C314" s="90" t="s">
        <v>645</v>
      </c>
      <c r="D314" s="90" t="s">
        <v>534</v>
      </c>
      <c r="E314" s="82">
        <f>E317+E316+E315</f>
        <v>256195</v>
      </c>
      <c r="F314" s="82">
        <f>F315+F316+F317</f>
        <v>193796.24000000002</v>
      </c>
      <c r="G314" s="82">
        <f>E314-F314</f>
        <v>62398.75999999998</v>
      </c>
    </row>
    <row r="315" spans="1:7" s="80" customFormat="1" ht="13.5" customHeight="1">
      <c r="A315" s="111" t="s">
        <v>143</v>
      </c>
      <c r="B315" s="91" t="s">
        <v>120</v>
      </c>
      <c r="C315" s="90" t="s">
        <v>645</v>
      </c>
      <c r="D315" s="90" t="s">
        <v>530</v>
      </c>
      <c r="E315" s="82">
        <v>213000</v>
      </c>
      <c r="F315" s="102">
        <v>150681.45</v>
      </c>
      <c r="G315" s="82">
        <f>E315-F315</f>
        <v>62318.54999999999</v>
      </c>
    </row>
    <row r="316" spans="1:7" s="80" customFormat="1" ht="13.5" customHeight="1">
      <c r="A316" s="111" t="s">
        <v>136</v>
      </c>
      <c r="B316" s="91" t="s">
        <v>120</v>
      </c>
      <c r="C316" s="90" t="s">
        <v>645</v>
      </c>
      <c r="D316" s="90" t="s">
        <v>531</v>
      </c>
      <c r="E316" s="82">
        <v>0</v>
      </c>
      <c r="F316" s="82">
        <v>0</v>
      </c>
      <c r="G316" s="82">
        <f>E316-F316</f>
        <v>0</v>
      </c>
    </row>
    <row r="317" spans="1:7" s="80" customFormat="1" ht="13.5" customHeight="1">
      <c r="A317" s="111" t="s">
        <v>144</v>
      </c>
      <c r="B317" s="91" t="s">
        <v>120</v>
      </c>
      <c r="C317" s="90" t="s">
        <v>645</v>
      </c>
      <c r="D317" s="90" t="s">
        <v>532</v>
      </c>
      <c r="E317" s="82">
        <v>43195</v>
      </c>
      <c r="F317" s="82">
        <v>43114.79</v>
      </c>
      <c r="G317" s="82">
        <f>E317-F317</f>
        <v>80.20999999999913</v>
      </c>
    </row>
    <row r="318" spans="1:7" s="80" customFormat="1" ht="13.5" customHeight="1">
      <c r="A318" s="111" t="s">
        <v>145</v>
      </c>
      <c r="B318" s="91" t="s">
        <v>120</v>
      </c>
      <c r="C318" s="90" t="s">
        <v>645</v>
      </c>
      <c r="D318" s="90" t="s">
        <v>533</v>
      </c>
      <c r="E318" s="82">
        <f>E319+E320+E321+E322+E323</f>
        <v>134617</v>
      </c>
      <c r="F318" s="82">
        <f>F319+F320+F321+F322+F323</f>
        <v>93917.87</v>
      </c>
      <c r="G318" s="82">
        <f>G319+G320+G321+G322+G323</f>
        <v>40699.13</v>
      </c>
    </row>
    <row r="319" spans="1:7" s="80" customFormat="1" ht="13.5" customHeight="1">
      <c r="A319" s="111" t="s">
        <v>146</v>
      </c>
      <c r="B319" s="91" t="s">
        <v>120</v>
      </c>
      <c r="C319" s="90" t="s">
        <v>645</v>
      </c>
      <c r="D319" s="90" t="s">
        <v>592</v>
      </c>
      <c r="E319" s="82">
        <v>0</v>
      </c>
      <c r="F319" s="82">
        <v>0</v>
      </c>
      <c r="G319" s="82">
        <f aca="true" t="shared" si="19" ref="G319:G324">E319-F319</f>
        <v>0</v>
      </c>
    </row>
    <row r="320" spans="1:7" s="80" customFormat="1" ht="13.5" customHeight="1">
      <c r="A320" s="111" t="s">
        <v>147</v>
      </c>
      <c r="B320" s="91" t="s">
        <v>120</v>
      </c>
      <c r="C320" s="90" t="s">
        <v>645</v>
      </c>
      <c r="D320" s="90" t="s">
        <v>535</v>
      </c>
      <c r="E320" s="82">
        <v>0</v>
      </c>
      <c r="F320" s="82">
        <v>0</v>
      </c>
      <c r="G320" s="82">
        <f t="shared" si="19"/>
        <v>0</v>
      </c>
    </row>
    <row r="321" spans="1:7" s="80" customFormat="1" ht="13.5" customHeight="1">
      <c r="A321" s="111" t="s">
        <v>148</v>
      </c>
      <c r="B321" s="91" t="s">
        <v>120</v>
      </c>
      <c r="C321" s="90" t="s">
        <v>649</v>
      </c>
      <c r="D321" s="90" t="s">
        <v>536</v>
      </c>
      <c r="E321" s="82">
        <v>20000</v>
      </c>
      <c r="F321" s="82">
        <v>9109.46</v>
      </c>
      <c r="G321" s="82">
        <f t="shared" si="19"/>
        <v>10890.54</v>
      </c>
    </row>
    <row r="322" spans="1:7" s="80" customFormat="1" ht="13.5" customHeight="1">
      <c r="A322" s="111" t="s">
        <v>149</v>
      </c>
      <c r="B322" s="91" t="s">
        <v>120</v>
      </c>
      <c r="C322" s="90" t="s">
        <v>645</v>
      </c>
      <c r="D322" s="90" t="s">
        <v>593</v>
      </c>
      <c r="E322" s="82">
        <v>66000</v>
      </c>
      <c r="F322" s="82">
        <v>38032.5</v>
      </c>
      <c r="G322" s="82">
        <f t="shared" si="19"/>
        <v>27967.5</v>
      </c>
    </row>
    <row r="323" spans="1:7" s="80" customFormat="1" ht="13.5" customHeight="1">
      <c r="A323" s="111" t="s">
        <v>150</v>
      </c>
      <c r="B323" s="91" t="s">
        <v>120</v>
      </c>
      <c r="C323" s="90" t="s">
        <v>645</v>
      </c>
      <c r="D323" s="90" t="s">
        <v>537</v>
      </c>
      <c r="E323" s="82">
        <v>48617</v>
      </c>
      <c r="F323" s="82">
        <v>46775.91</v>
      </c>
      <c r="G323" s="82">
        <f t="shared" si="19"/>
        <v>1841.0899999999965</v>
      </c>
    </row>
    <row r="324" spans="1:7" s="80" customFormat="1" ht="13.5" customHeight="1">
      <c r="A324" s="111" t="s">
        <v>151</v>
      </c>
      <c r="B324" s="91" t="s">
        <v>120</v>
      </c>
      <c r="C324" s="90" t="s">
        <v>645</v>
      </c>
      <c r="D324" s="90" t="s">
        <v>594</v>
      </c>
      <c r="E324" s="82">
        <v>15900</v>
      </c>
      <c r="F324" s="82">
        <v>14682</v>
      </c>
      <c r="G324" s="82">
        <f t="shared" si="19"/>
        <v>1218</v>
      </c>
    </row>
    <row r="325" spans="1:7" s="80" customFormat="1" ht="13.5" customHeight="1">
      <c r="A325" s="111" t="s">
        <v>152</v>
      </c>
      <c r="B325" s="91" t="s">
        <v>120</v>
      </c>
      <c r="C325" s="90" t="s">
        <v>645</v>
      </c>
      <c r="D325" s="90" t="s">
        <v>538</v>
      </c>
      <c r="E325" s="82">
        <f>E326+E327</f>
        <v>7483</v>
      </c>
      <c r="F325" s="82">
        <f>F326+F327</f>
        <v>2760</v>
      </c>
      <c r="G325" s="82">
        <f>E325-F325</f>
        <v>4723</v>
      </c>
    </row>
    <row r="326" spans="1:7" s="80" customFormat="1" ht="13.5" customHeight="1">
      <c r="A326" s="111" t="s">
        <v>153</v>
      </c>
      <c r="B326" s="91" t="s">
        <v>120</v>
      </c>
      <c r="C326" s="90" t="s">
        <v>645</v>
      </c>
      <c r="D326" s="90" t="s">
        <v>596</v>
      </c>
      <c r="E326" s="82">
        <v>2500</v>
      </c>
      <c r="F326" s="82">
        <v>2500</v>
      </c>
      <c r="G326" s="82">
        <f>E326-F326</f>
        <v>0</v>
      </c>
    </row>
    <row r="327" spans="1:7" s="80" customFormat="1" ht="19.5" customHeight="1">
      <c r="A327" s="111" t="s">
        <v>154</v>
      </c>
      <c r="B327" s="91" t="s">
        <v>120</v>
      </c>
      <c r="C327" s="90" t="s">
        <v>645</v>
      </c>
      <c r="D327" s="90" t="s">
        <v>595</v>
      </c>
      <c r="E327" s="82">
        <v>4983</v>
      </c>
      <c r="F327" s="82">
        <v>260</v>
      </c>
      <c r="G327" s="82">
        <f>E327-F327</f>
        <v>4723</v>
      </c>
    </row>
    <row r="328" spans="1:7" s="80" customFormat="1" ht="24.75" customHeight="1">
      <c r="A328" s="131" t="s">
        <v>646</v>
      </c>
      <c r="B328" s="96" t="s">
        <v>120</v>
      </c>
      <c r="C328" s="97" t="s">
        <v>643</v>
      </c>
      <c r="D328" s="97"/>
      <c r="E328" s="98">
        <f>E329</f>
        <v>123805</v>
      </c>
      <c r="F328" s="98">
        <f>F329</f>
        <v>80627.79</v>
      </c>
      <c r="G328" s="82">
        <f>E328-F328</f>
        <v>43177.21000000001</v>
      </c>
    </row>
    <row r="329" spans="1:7" s="80" customFormat="1" ht="18" customHeight="1">
      <c r="A329" s="111" t="s">
        <v>211</v>
      </c>
      <c r="B329" s="91" t="s">
        <v>120</v>
      </c>
      <c r="C329" s="90" t="s">
        <v>543</v>
      </c>
      <c r="D329" s="90"/>
      <c r="E329" s="82">
        <f>E332+E333+E334+E336+E337+E339+E340+E341+E343+E344</f>
        <v>123805</v>
      </c>
      <c r="F329" s="82">
        <f>F332+F333+F334+F336+F337+F339+F340+F341+F343+F344</f>
        <v>80627.79</v>
      </c>
      <c r="G329" s="82">
        <f>G330+G342</f>
        <v>43177.21000000001</v>
      </c>
    </row>
    <row r="330" spans="1:7" s="80" customFormat="1" ht="11.25" customHeight="1">
      <c r="A330" s="111" t="s">
        <v>132</v>
      </c>
      <c r="B330" s="91" t="s">
        <v>120</v>
      </c>
      <c r="C330" s="90" t="s">
        <v>544</v>
      </c>
      <c r="D330" s="90"/>
      <c r="E330" s="82">
        <f>E329-E342</f>
        <v>118305</v>
      </c>
      <c r="F330" s="82">
        <f>F329-F342</f>
        <v>75127.79</v>
      </c>
      <c r="G330" s="82">
        <f>E330-F330</f>
        <v>43177.21000000001</v>
      </c>
    </row>
    <row r="331" spans="1:7" s="80" customFormat="1" ht="22.5">
      <c r="A331" s="111" t="s">
        <v>134</v>
      </c>
      <c r="B331" s="91" t="s">
        <v>120</v>
      </c>
      <c r="C331" s="90" t="s">
        <v>544</v>
      </c>
      <c r="D331" s="90" t="s">
        <v>534</v>
      </c>
      <c r="E331" s="82">
        <f>E334+E333+E332</f>
        <v>112805</v>
      </c>
      <c r="F331" s="82">
        <f>F332+F333+F334</f>
        <v>70751.75</v>
      </c>
      <c r="G331" s="82">
        <f>E331-F331</f>
        <v>42053.25</v>
      </c>
    </row>
    <row r="332" spans="1:7" s="80" customFormat="1" ht="12.75">
      <c r="A332" s="111" t="s">
        <v>143</v>
      </c>
      <c r="B332" s="91" t="s">
        <v>120</v>
      </c>
      <c r="C332" s="90" t="s">
        <v>544</v>
      </c>
      <c r="D332" s="90" t="s">
        <v>530</v>
      </c>
      <c r="E332" s="82">
        <v>98000</v>
      </c>
      <c r="F332" s="102">
        <v>55947.1</v>
      </c>
      <c r="G332" s="82">
        <f>E332-F332</f>
        <v>42052.9</v>
      </c>
    </row>
    <row r="333" spans="1:7" s="80" customFormat="1" ht="12.75">
      <c r="A333" s="111" t="s">
        <v>136</v>
      </c>
      <c r="B333" s="91" t="s">
        <v>120</v>
      </c>
      <c r="C333" s="90" t="s">
        <v>544</v>
      </c>
      <c r="D333" s="90" t="s">
        <v>531</v>
      </c>
      <c r="E333" s="82">
        <v>0</v>
      </c>
      <c r="F333" s="82">
        <v>0</v>
      </c>
      <c r="G333" s="82">
        <f>E333-F333</f>
        <v>0</v>
      </c>
    </row>
    <row r="334" spans="1:7" s="80" customFormat="1" ht="14.25" customHeight="1">
      <c r="A334" s="111" t="s">
        <v>144</v>
      </c>
      <c r="B334" s="91" t="s">
        <v>120</v>
      </c>
      <c r="C334" s="90" t="s">
        <v>544</v>
      </c>
      <c r="D334" s="90" t="s">
        <v>532</v>
      </c>
      <c r="E334" s="82">
        <v>14805</v>
      </c>
      <c r="F334" s="82">
        <v>14804.65</v>
      </c>
      <c r="G334" s="82">
        <f>E334-F334</f>
        <v>0.3500000000003638</v>
      </c>
    </row>
    <row r="335" spans="1:7" s="80" customFormat="1" ht="12.75">
      <c r="A335" s="111" t="s">
        <v>145</v>
      </c>
      <c r="B335" s="91" t="s">
        <v>120</v>
      </c>
      <c r="C335" s="90" t="s">
        <v>544</v>
      </c>
      <c r="D335" s="90" t="s">
        <v>533</v>
      </c>
      <c r="E335" s="82">
        <f>E336+E337+E338+E339+E340</f>
        <v>5500</v>
      </c>
      <c r="F335" s="82">
        <f>F336+F337+F338+F339+F340</f>
        <v>4376.04</v>
      </c>
      <c r="G335" s="82">
        <f>G336+G337+G338+G339+G340</f>
        <v>1123.96</v>
      </c>
    </row>
    <row r="336" spans="1:7" s="80" customFormat="1" ht="12.75">
      <c r="A336" s="111" t="s">
        <v>146</v>
      </c>
      <c r="B336" s="91" t="s">
        <v>120</v>
      </c>
      <c r="C336" s="90" t="s">
        <v>544</v>
      </c>
      <c r="D336" s="90" t="s">
        <v>592</v>
      </c>
      <c r="E336" s="82">
        <v>500</v>
      </c>
      <c r="F336" s="82">
        <v>0</v>
      </c>
      <c r="G336" s="82">
        <f aca="true" t="shared" si="20" ref="G336:G344">E336-F336</f>
        <v>500</v>
      </c>
    </row>
    <row r="337" spans="1:7" s="80" customFormat="1" ht="12.75">
      <c r="A337" s="111" t="s">
        <v>147</v>
      </c>
      <c r="B337" s="91" t="s">
        <v>120</v>
      </c>
      <c r="C337" s="90" t="s">
        <v>544</v>
      </c>
      <c r="D337" s="90" t="s">
        <v>535</v>
      </c>
      <c r="E337" s="82">
        <v>500</v>
      </c>
      <c r="F337" s="82">
        <v>0</v>
      </c>
      <c r="G337" s="82">
        <f t="shared" si="20"/>
        <v>500</v>
      </c>
    </row>
    <row r="338" spans="1:7" s="80" customFormat="1" ht="12.75" hidden="1">
      <c r="A338" s="111" t="s">
        <v>148</v>
      </c>
      <c r="B338" s="91" t="s">
        <v>120</v>
      </c>
      <c r="C338" s="90" t="s">
        <v>212</v>
      </c>
      <c r="D338" s="90"/>
      <c r="E338" s="82">
        <v>0</v>
      </c>
      <c r="F338" s="82">
        <v>0</v>
      </c>
      <c r="G338" s="82">
        <f t="shared" si="20"/>
        <v>0</v>
      </c>
    </row>
    <row r="339" spans="1:7" s="80" customFormat="1" ht="14.25" customHeight="1">
      <c r="A339" s="111" t="s">
        <v>149</v>
      </c>
      <c r="B339" s="91" t="s">
        <v>120</v>
      </c>
      <c r="C339" s="90" t="s">
        <v>544</v>
      </c>
      <c r="D339" s="90" t="s">
        <v>593</v>
      </c>
      <c r="E339" s="82">
        <v>0</v>
      </c>
      <c r="F339" s="82">
        <v>0</v>
      </c>
      <c r="G339" s="82">
        <f t="shared" si="20"/>
        <v>0</v>
      </c>
    </row>
    <row r="340" spans="1:7" s="80" customFormat="1" ht="12.75">
      <c r="A340" s="111" t="s">
        <v>150</v>
      </c>
      <c r="B340" s="91" t="s">
        <v>120</v>
      </c>
      <c r="C340" s="90" t="s">
        <v>544</v>
      </c>
      <c r="D340" s="90" t="s">
        <v>537</v>
      </c>
      <c r="E340" s="82">
        <v>4500</v>
      </c>
      <c r="F340" s="82">
        <v>4376.04</v>
      </c>
      <c r="G340" s="82">
        <f t="shared" si="20"/>
        <v>123.96000000000004</v>
      </c>
    </row>
    <row r="341" spans="1:7" s="80" customFormat="1" ht="12.75">
      <c r="A341" s="111" t="s">
        <v>151</v>
      </c>
      <c r="B341" s="91" t="s">
        <v>120</v>
      </c>
      <c r="C341" s="90" t="s">
        <v>544</v>
      </c>
      <c r="D341" s="90" t="s">
        <v>594</v>
      </c>
      <c r="E341" s="82">
        <v>0</v>
      </c>
      <c r="F341" s="82">
        <v>0</v>
      </c>
      <c r="G341" s="82">
        <f t="shared" si="20"/>
        <v>0</v>
      </c>
    </row>
    <row r="342" spans="1:7" s="80" customFormat="1" ht="12.75">
      <c r="A342" s="111" t="s">
        <v>152</v>
      </c>
      <c r="B342" s="91" t="s">
        <v>120</v>
      </c>
      <c r="C342" s="90" t="s">
        <v>544</v>
      </c>
      <c r="D342" s="90" t="s">
        <v>538</v>
      </c>
      <c r="E342" s="82">
        <f>E343+E344</f>
        <v>5500</v>
      </c>
      <c r="F342" s="82">
        <f>F343+F344</f>
        <v>5500</v>
      </c>
      <c r="G342" s="82">
        <f t="shared" si="20"/>
        <v>0</v>
      </c>
    </row>
    <row r="343" spans="1:7" s="80" customFormat="1" ht="14.25" customHeight="1">
      <c r="A343" s="111" t="s">
        <v>153</v>
      </c>
      <c r="B343" s="91" t="s">
        <v>120</v>
      </c>
      <c r="C343" s="90" t="s">
        <v>544</v>
      </c>
      <c r="D343" s="90" t="s">
        <v>596</v>
      </c>
      <c r="E343" s="82">
        <v>5000</v>
      </c>
      <c r="F343" s="82">
        <v>5000</v>
      </c>
      <c r="G343" s="82">
        <f t="shared" si="20"/>
        <v>0</v>
      </c>
    </row>
    <row r="344" spans="1:7" s="80" customFormat="1" ht="12.75" customHeight="1">
      <c r="A344" s="111" t="s">
        <v>154</v>
      </c>
      <c r="B344" s="91" t="s">
        <v>120</v>
      </c>
      <c r="C344" s="90" t="s">
        <v>544</v>
      </c>
      <c r="D344" s="90" t="s">
        <v>595</v>
      </c>
      <c r="E344" s="82">
        <v>500</v>
      </c>
      <c r="F344" s="82">
        <v>500</v>
      </c>
      <c r="G344" s="82">
        <f t="shared" si="20"/>
        <v>0</v>
      </c>
    </row>
    <row r="345" spans="1:7" s="80" customFormat="1" ht="12.75" hidden="1">
      <c r="A345" s="112" t="s">
        <v>213</v>
      </c>
      <c r="B345" s="96" t="s">
        <v>120</v>
      </c>
      <c r="C345" s="97" t="s">
        <v>214</v>
      </c>
      <c r="D345" s="97"/>
      <c r="E345" s="98">
        <f>E349</f>
        <v>0</v>
      </c>
      <c r="F345" s="98">
        <f>F349</f>
        <v>0</v>
      </c>
      <c r="G345" s="98">
        <f aca="true" t="shared" si="21" ref="G345:G350">E345-F345</f>
        <v>0</v>
      </c>
    </row>
    <row r="346" spans="1:7" s="80" customFormat="1" ht="22.5" hidden="1">
      <c r="A346" s="111" t="s">
        <v>211</v>
      </c>
      <c r="B346" s="91" t="s">
        <v>120</v>
      </c>
      <c r="C346" s="90" t="s">
        <v>215</v>
      </c>
      <c r="D346" s="90"/>
      <c r="E346" s="82">
        <v>0</v>
      </c>
      <c r="F346" s="82">
        <v>0</v>
      </c>
      <c r="G346" s="82">
        <f t="shared" si="21"/>
        <v>0</v>
      </c>
    </row>
    <row r="347" spans="1:7" s="80" customFormat="1" ht="12.75" hidden="1">
      <c r="A347" s="111" t="s">
        <v>132</v>
      </c>
      <c r="B347" s="91" t="s">
        <v>120</v>
      </c>
      <c r="C347" s="90" t="s">
        <v>216</v>
      </c>
      <c r="D347" s="90"/>
      <c r="E347" s="82">
        <v>0</v>
      </c>
      <c r="F347" s="82">
        <v>0</v>
      </c>
      <c r="G347" s="82">
        <f t="shared" si="21"/>
        <v>0</v>
      </c>
    </row>
    <row r="348" spans="1:7" s="80" customFormat="1" ht="22.5" hidden="1">
      <c r="A348" s="111" t="s">
        <v>134</v>
      </c>
      <c r="B348" s="91" t="s">
        <v>120</v>
      </c>
      <c r="C348" s="90" t="s">
        <v>217</v>
      </c>
      <c r="D348" s="90"/>
      <c r="E348" s="82">
        <v>0</v>
      </c>
      <c r="F348" s="82">
        <v>0</v>
      </c>
      <c r="G348" s="82">
        <f t="shared" si="21"/>
        <v>0</v>
      </c>
    </row>
    <row r="349" spans="1:7" s="80" customFormat="1" ht="12.75" hidden="1">
      <c r="A349" s="111" t="s">
        <v>143</v>
      </c>
      <c r="B349" s="91" t="s">
        <v>120</v>
      </c>
      <c r="C349" s="90" t="s">
        <v>218</v>
      </c>
      <c r="D349" s="90"/>
      <c r="E349" s="82">
        <v>0</v>
      </c>
      <c r="F349" s="82">
        <v>0</v>
      </c>
      <c r="G349" s="82">
        <f t="shared" si="21"/>
        <v>0</v>
      </c>
    </row>
    <row r="350" spans="1:7" s="80" customFormat="1" ht="12.75">
      <c r="A350" s="112" t="s">
        <v>219</v>
      </c>
      <c r="B350" s="96" t="s">
        <v>120</v>
      </c>
      <c r="C350" s="97" t="s">
        <v>220</v>
      </c>
      <c r="D350" s="97"/>
      <c r="E350" s="98">
        <f>E351</f>
        <v>66780</v>
      </c>
      <c r="F350" s="98">
        <f>F351</f>
        <v>51145</v>
      </c>
      <c r="G350" s="98">
        <f t="shared" si="21"/>
        <v>15635</v>
      </c>
    </row>
    <row r="351" spans="1:7" s="80" customFormat="1" ht="14.25" customHeight="1">
      <c r="A351" s="111" t="s">
        <v>211</v>
      </c>
      <c r="B351" s="91" t="s">
        <v>120</v>
      </c>
      <c r="C351" s="90" t="s">
        <v>650</v>
      </c>
      <c r="D351" s="90"/>
      <c r="E351" s="82">
        <f>E352+E353</f>
        <v>66780</v>
      </c>
      <c r="F351" s="82">
        <f>F352+F353</f>
        <v>51145</v>
      </c>
      <c r="G351" s="82">
        <f>G352</f>
        <v>11660</v>
      </c>
    </row>
    <row r="352" spans="1:7" s="80" customFormat="1" ht="12.75">
      <c r="A352" s="111" t="s">
        <v>654</v>
      </c>
      <c r="B352" s="91" t="s">
        <v>120</v>
      </c>
      <c r="C352" s="90" t="s">
        <v>651</v>
      </c>
      <c r="D352" s="90" t="s">
        <v>652</v>
      </c>
      <c r="E352" s="82">
        <v>50880</v>
      </c>
      <c r="F352" s="82">
        <v>39220</v>
      </c>
      <c r="G352" s="82">
        <f>E352-F352</f>
        <v>11660</v>
      </c>
    </row>
    <row r="353" spans="1:7" s="80" customFormat="1" ht="12.75">
      <c r="A353" s="111" t="s">
        <v>654</v>
      </c>
      <c r="B353" s="91" t="s">
        <v>120</v>
      </c>
      <c r="C353" s="90" t="s">
        <v>651</v>
      </c>
      <c r="D353" s="90" t="s">
        <v>653</v>
      </c>
      <c r="E353" s="82">
        <v>15900</v>
      </c>
      <c r="F353" s="82">
        <v>11925</v>
      </c>
      <c r="G353" s="82">
        <f>E353-F353</f>
        <v>3975</v>
      </c>
    </row>
    <row r="354" spans="1:7" s="80" customFormat="1" ht="17.25" customHeight="1" hidden="1">
      <c r="A354" s="111" t="s">
        <v>136</v>
      </c>
      <c r="B354" s="91" t="s">
        <v>120</v>
      </c>
      <c r="C354" s="90" t="s">
        <v>567</v>
      </c>
      <c r="D354" s="90"/>
      <c r="E354" s="82">
        <v>0</v>
      </c>
      <c r="F354" s="82">
        <v>0</v>
      </c>
      <c r="G354" s="82">
        <f>E354-F354</f>
        <v>0</v>
      </c>
    </row>
    <row r="355" spans="1:7" s="80" customFormat="1" ht="45" hidden="1">
      <c r="A355" s="112" t="s">
        <v>621</v>
      </c>
      <c r="B355" s="96" t="s">
        <v>120</v>
      </c>
      <c r="C355" s="97" t="s">
        <v>624</v>
      </c>
      <c r="D355" s="97"/>
      <c r="E355" s="98">
        <f>E357</f>
        <v>0</v>
      </c>
      <c r="F355" s="98">
        <f>F357</f>
        <v>286000</v>
      </c>
      <c r="G355" s="98">
        <f>G357</f>
        <v>-286000</v>
      </c>
    </row>
    <row r="356" spans="1:7" s="80" customFormat="1" ht="22.5" hidden="1">
      <c r="A356" s="111" t="s">
        <v>211</v>
      </c>
      <c r="B356" s="91" t="s">
        <v>120</v>
      </c>
      <c r="C356" s="90" t="s">
        <v>622</v>
      </c>
      <c r="D356" s="90"/>
      <c r="E356" s="82">
        <f>E357</f>
        <v>0</v>
      </c>
      <c r="F356" s="82">
        <f>F357</f>
        <v>286000</v>
      </c>
      <c r="G356" s="82">
        <f>G357</f>
        <v>-286000</v>
      </c>
    </row>
    <row r="357" spans="1:7" s="80" customFormat="1" ht="12.75" hidden="1">
      <c r="A357" s="111" t="s">
        <v>132</v>
      </c>
      <c r="B357" s="91" t="s">
        <v>120</v>
      </c>
      <c r="C357" s="90" t="s">
        <v>622</v>
      </c>
      <c r="D357" s="90" t="s">
        <v>623</v>
      </c>
      <c r="E357" s="82">
        <v>0</v>
      </c>
      <c r="F357" s="82">
        <v>286000</v>
      </c>
      <c r="G357" s="82">
        <f>E357-F357</f>
        <v>-286000</v>
      </c>
    </row>
    <row r="358" spans="1:7" s="80" customFormat="1" ht="12.75" customHeight="1">
      <c r="A358" s="112" t="s">
        <v>401</v>
      </c>
      <c r="B358" s="96" t="s">
        <v>120</v>
      </c>
      <c r="C358" s="97" t="s">
        <v>402</v>
      </c>
      <c r="D358" s="97"/>
      <c r="E358" s="98">
        <f>E361</f>
        <v>16350</v>
      </c>
      <c r="F358" s="98">
        <f>F361</f>
        <v>0</v>
      </c>
      <c r="G358" s="98">
        <f>E358-F358</f>
        <v>16350</v>
      </c>
    </row>
    <row r="359" spans="1:7" s="80" customFormat="1" ht="57" customHeight="1">
      <c r="A359" s="111" t="s">
        <v>403</v>
      </c>
      <c r="B359" s="91" t="s">
        <v>120</v>
      </c>
      <c r="C359" s="90" t="s">
        <v>404</v>
      </c>
      <c r="D359" s="90"/>
      <c r="E359" s="82">
        <f>E361</f>
        <v>16350</v>
      </c>
      <c r="F359" s="82">
        <f>F361</f>
        <v>0</v>
      </c>
      <c r="G359" s="82">
        <f>E359-F359</f>
        <v>16350</v>
      </c>
    </row>
    <row r="360" spans="1:7" s="80" customFormat="1" ht="13.5" customHeight="1">
      <c r="A360" s="111" t="s">
        <v>211</v>
      </c>
      <c r="B360" s="91" t="s">
        <v>120</v>
      </c>
      <c r="C360" s="90" t="s">
        <v>667</v>
      </c>
      <c r="D360" s="90"/>
      <c r="E360" s="82">
        <f>E361</f>
        <v>16350</v>
      </c>
      <c r="F360" s="82">
        <f>F361</f>
        <v>0</v>
      </c>
      <c r="G360" s="82">
        <f>E360-F360</f>
        <v>16350</v>
      </c>
    </row>
    <row r="361" spans="1:7" s="80" customFormat="1" ht="12.75">
      <c r="A361" s="111" t="s">
        <v>150</v>
      </c>
      <c r="B361" s="91" t="s">
        <v>120</v>
      </c>
      <c r="C361" s="90" t="s">
        <v>666</v>
      </c>
      <c r="D361" s="90" t="s">
        <v>648</v>
      </c>
      <c r="E361" s="82">
        <v>16350</v>
      </c>
      <c r="F361" s="82">
        <v>0</v>
      </c>
      <c r="G361" s="82">
        <f>E361-F361</f>
        <v>16350</v>
      </c>
    </row>
    <row r="362" spans="1:7" s="80" customFormat="1" ht="12.75">
      <c r="A362" s="112" t="s">
        <v>221</v>
      </c>
      <c r="B362" s="96" t="s">
        <v>120</v>
      </c>
      <c r="C362" s="97" t="s">
        <v>222</v>
      </c>
      <c r="D362" s="97"/>
      <c r="E362" s="98">
        <f>E368</f>
        <v>94000</v>
      </c>
      <c r="F362" s="98">
        <f>F367</f>
        <v>84280.24</v>
      </c>
      <c r="G362" s="98">
        <f aca="true" t="shared" si="22" ref="G362:G368">E362-F362</f>
        <v>9719.759999999995</v>
      </c>
    </row>
    <row r="363" spans="1:7" s="80" customFormat="1" ht="12.75">
      <c r="A363" s="111" t="s">
        <v>223</v>
      </c>
      <c r="B363" s="91" t="s">
        <v>120</v>
      </c>
      <c r="C363" s="90" t="s">
        <v>224</v>
      </c>
      <c r="D363" s="90"/>
      <c r="E363" s="82">
        <f>E368</f>
        <v>94000</v>
      </c>
      <c r="F363" s="82">
        <f>F367</f>
        <v>84280.24</v>
      </c>
      <c r="G363" s="82">
        <f t="shared" si="22"/>
        <v>9719.759999999995</v>
      </c>
    </row>
    <row r="364" spans="1:7" s="80" customFormat="1" ht="12.75">
      <c r="A364" s="111" t="s">
        <v>225</v>
      </c>
      <c r="B364" s="91" t="s">
        <v>120</v>
      </c>
      <c r="C364" s="90" t="s">
        <v>226</v>
      </c>
      <c r="D364" s="90"/>
      <c r="E364" s="82">
        <f>E368</f>
        <v>94000</v>
      </c>
      <c r="F364" s="82">
        <f>F367</f>
        <v>84280.24</v>
      </c>
      <c r="G364" s="82">
        <f t="shared" si="22"/>
        <v>9719.759999999995</v>
      </c>
    </row>
    <row r="365" spans="1:7" s="80" customFormat="1" ht="12.75">
      <c r="A365" s="111" t="s">
        <v>227</v>
      </c>
      <c r="B365" s="91" t="s">
        <v>120</v>
      </c>
      <c r="C365" s="90" t="s">
        <v>545</v>
      </c>
      <c r="D365" s="90"/>
      <c r="E365" s="82">
        <f>E368</f>
        <v>94000</v>
      </c>
      <c r="F365" s="82">
        <f>F367</f>
        <v>84280.24</v>
      </c>
      <c r="G365" s="82">
        <f t="shared" si="22"/>
        <v>9719.759999999995</v>
      </c>
    </row>
    <row r="366" spans="1:7" s="80" customFormat="1" ht="12.75">
      <c r="A366" s="111" t="s">
        <v>132</v>
      </c>
      <c r="B366" s="91" t="s">
        <v>120</v>
      </c>
      <c r="C366" s="90" t="s">
        <v>546</v>
      </c>
      <c r="D366" s="90"/>
      <c r="E366" s="82">
        <f>E368</f>
        <v>94000</v>
      </c>
      <c r="F366" s="82">
        <f>F367</f>
        <v>84280.24</v>
      </c>
      <c r="G366" s="82">
        <f t="shared" si="22"/>
        <v>9719.759999999995</v>
      </c>
    </row>
    <row r="367" spans="1:7" s="80" customFormat="1" ht="12.75">
      <c r="A367" s="111" t="s">
        <v>228</v>
      </c>
      <c r="B367" s="91" t="s">
        <v>120</v>
      </c>
      <c r="C367" s="90" t="s">
        <v>547</v>
      </c>
      <c r="D367" s="90"/>
      <c r="E367" s="82">
        <f>E368</f>
        <v>94000</v>
      </c>
      <c r="F367" s="82">
        <f>F368</f>
        <v>84280.24</v>
      </c>
      <c r="G367" s="82">
        <f t="shared" si="22"/>
        <v>9719.759999999995</v>
      </c>
    </row>
    <row r="368" spans="1:7" s="80" customFormat="1" ht="24.75" customHeight="1">
      <c r="A368" s="111" t="s">
        <v>229</v>
      </c>
      <c r="B368" s="91" t="s">
        <v>120</v>
      </c>
      <c r="C368" s="90" t="s">
        <v>548</v>
      </c>
      <c r="D368" s="90"/>
      <c r="E368" s="82">
        <v>94000</v>
      </c>
      <c r="F368" s="82">
        <v>84280.24</v>
      </c>
      <c r="G368" s="82">
        <f t="shared" si="22"/>
        <v>9719.759999999995</v>
      </c>
    </row>
    <row r="369" spans="1:7" s="80" customFormat="1" ht="12.75" hidden="1">
      <c r="A369" s="112" t="s">
        <v>230</v>
      </c>
      <c r="B369" s="96" t="s">
        <v>120</v>
      </c>
      <c r="C369" s="97" t="s">
        <v>231</v>
      </c>
      <c r="D369" s="97"/>
      <c r="E369" s="98">
        <f>E370</f>
        <v>0</v>
      </c>
      <c r="F369" s="98">
        <f>F370</f>
        <v>0</v>
      </c>
      <c r="G369" s="98">
        <f>G370</f>
        <v>0</v>
      </c>
    </row>
    <row r="370" spans="1:7" s="80" customFormat="1" ht="12.75" hidden="1">
      <c r="A370" s="111" t="s">
        <v>232</v>
      </c>
      <c r="B370" s="91" t="s">
        <v>120</v>
      </c>
      <c r="C370" s="90" t="s">
        <v>233</v>
      </c>
      <c r="D370" s="90"/>
      <c r="E370" s="82">
        <v>0</v>
      </c>
      <c r="F370" s="82">
        <v>0</v>
      </c>
      <c r="G370" s="82">
        <f>G376+G381+G386+G391+G396+G375</f>
        <v>0</v>
      </c>
    </row>
    <row r="371" spans="1:7" s="80" customFormat="1" ht="12.75" hidden="1">
      <c r="A371" s="111" t="s">
        <v>325</v>
      </c>
      <c r="B371" s="91" t="s">
        <v>120</v>
      </c>
      <c r="C371" s="90" t="s">
        <v>326</v>
      </c>
      <c r="D371" s="90"/>
      <c r="E371" s="82">
        <v>0</v>
      </c>
      <c r="F371" s="82">
        <v>0</v>
      </c>
      <c r="G371" s="82">
        <f>G375</f>
        <v>0</v>
      </c>
    </row>
    <row r="372" spans="1:7" s="80" customFormat="1" ht="12.75" hidden="1">
      <c r="A372" s="111" t="s">
        <v>232</v>
      </c>
      <c r="B372" s="91" t="s">
        <v>120</v>
      </c>
      <c r="C372" s="90" t="s">
        <v>328</v>
      </c>
      <c r="D372" s="90"/>
      <c r="E372" s="82">
        <v>0</v>
      </c>
      <c r="F372" s="82">
        <v>0</v>
      </c>
      <c r="G372" s="82">
        <f>G375</f>
        <v>0</v>
      </c>
    </row>
    <row r="373" spans="1:7" s="80" customFormat="1" ht="12.75" hidden="1">
      <c r="A373" s="111" t="s">
        <v>132</v>
      </c>
      <c r="B373" s="91" t="s">
        <v>120</v>
      </c>
      <c r="C373" s="90" t="s">
        <v>327</v>
      </c>
      <c r="D373" s="90"/>
      <c r="E373" s="82">
        <v>0</v>
      </c>
      <c r="F373" s="82">
        <v>0</v>
      </c>
      <c r="G373" s="82">
        <f>G375</f>
        <v>0</v>
      </c>
    </row>
    <row r="374" spans="1:7" s="80" customFormat="1" ht="12.75" hidden="1">
      <c r="A374" s="111" t="s">
        <v>238</v>
      </c>
      <c r="B374" s="91" t="s">
        <v>120</v>
      </c>
      <c r="C374" s="90" t="s">
        <v>329</v>
      </c>
      <c r="D374" s="90"/>
      <c r="E374" s="82">
        <v>0</v>
      </c>
      <c r="F374" s="82">
        <v>0</v>
      </c>
      <c r="G374" s="82">
        <f>G375</f>
        <v>0</v>
      </c>
    </row>
    <row r="375" spans="1:7" s="80" customFormat="1" ht="22.5" hidden="1">
      <c r="A375" s="111" t="s">
        <v>240</v>
      </c>
      <c r="B375" s="91" t="s">
        <v>120</v>
      </c>
      <c r="C375" s="90" t="s">
        <v>330</v>
      </c>
      <c r="D375" s="90"/>
      <c r="E375" s="82">
        <v>0</v>
      </c>
      <c r="F375" s="82">
        <v>0</v>
      </c>
      <c r="G375" s="82">
        <f>E375-F375</f>
        <v>0</v>
      </c>
    </row>
    <row r="376" spans="1:7" s="80" customFormat="1" ht="12.75" hidden="1">
      <c r="A376" s="111" t="s">
        <v>234</v>
      </c>
      <c r="B376" s="91" t="s">
        <v>120</v>
      </c>
      <c r="C376" s="90" t="s">
        <v>235</v>
      </c>
      <c r="D376" s="90"/>
      <c r="E376" s="82">
        <v>0</v>
      </c>
      <c r="F376" s="82">
        <v>0</v>
      </c>
      <c r="G376" s="82">
        <f aca="true" t="shared" si="23" ref="G376:G383">E376-F376</f>
        <v>0</v>
      </c>
    </row>
    <row r="377" spans="1:7" s="80" customFormat="1" ht="12.75" hidden="1">
      <c r="A377" s="111" t="s">
        <v>232</v>
      </c>
      <c r="B377" s="91" t="s">
        <v>120</v>
      </c>
      <c r="C377" s="90" t="s">
        <v>236</v>
      </c>
      <c r="D377" s="90"/>
      <c r="E377" s="82">
        <v>0</v>
      </c>
      <c r="F377" s="82">
        <f>F376</f>
        <v>0</v>
      </c>
      <c r="G377" s="82">
        <f t="shared" si="23"/>
        <v>0</v>
      </c>
    </row>
    <row r="378" spans="1:7" s="80" customFormat="1" ht="12.75" hidden="1">
      <c r="A378" s="111" t="s">
        <v>132</v>
      </c>
      <c r="B378" s="91" t="s">
        <v>120</v>
      </c>
      <c r="C378" s="90" t="s">
        <v>237</v>
      </c>
      <c r="D378" s="90"/>
      <c r="E378" s="82">
        <v>0</v>
      </c>
      <c r="F378" s="82">
        <f>F377</f>
        <v>0</v>
      </c>
      <c r="G378" s="82">
        <f t="shared" si="23"/>
        <v>0</v>
      </c>
    </row>
    <row r="379" spans="1:7" s="80" customFormat="1" ht="20.25" customHeight="1" hidden="1">
      <c r="A379" s="111" t="s">
        <v>238</v>
      </c>
      <c r="B379" s="91" t="s">
        <v>120</v>
      </c>
      <c r="C379" s="90" t="s">
        <v>239</v>
      </c>
      <c r="D379" s="90"/>
      <c r="E379" s="82">
        <v>0</v>
      </c>
      <c r="F379" s="82">
        <f>F378</f>
        <v>0</v>
      </c>
      <c r="G379" s="82">
        <f t="shared" si="23"/>
        <v>0</v>
      </c>
    </row>
    <row r="380" spans="1:7" s="80" customFormat="1" ht="22.5" hidden="1">
      <c r="A380" s="111" t="s">
        <v>240</v>
      </c>
      <c r="B380" s="91" t="s">
        <v>120</v>
      </c>
      <c r="C380" s="90" t="s">
        <v>241</v>
      </c>
      <c r="D380" s="90"/>
      <c r="E380" s="82">
        <v>0</v>
      </c>
      <c r="F380" s="82">
        <v>0</v>
      </c>
      <c r="G380" s="82">
        <f t="shared" si="23"/>
        <v>0</v>
      </c>
    </row>
    <row r="381" spans="1:7" s="80" customFormat="1" ht="12.75" hidden="1">
      <c r="A381" s="111" t="s">
        <v>242</v>
      </c>
      <c r="B381" s="91" t="s">
        <v>120</v>
      </c>
      <c r="C381" s="90" t="s">
        <v>243</v>
      </c>
      <c r="D381" s="90"/>
      <c r="E381" s="82">
        <v>0</v>
      </c>
      <c r="F381" s="82">
        <v>0</v>
      </c>
      <c r="G381" s="82">
        <f t="shared" si="23"/>
        <v>0</v>
      </c>
    </row>
    <row r="382" spans="1:7" s="80" customFormat="1" ht="12.75" hidden="1">
      <c r="A382" s="111" t="s">
        <v>232</v>
      </c>
      <c r="B382" s="91" t="s">
        <v>120</v>
      </c>
      <c r="C382" s="90" t="s">
        <v>244</v>
      </c>
      <c r="D382" s="90"/>
      <c r="E382" s="82">
        <v>0</v>
      </c>
      <c r="F382" s="82">
        <v>0</v>
      </c>
      <c r="G382" s="82">
        <f t="shared" si="23"/>
        <v>0</v>
      </c>
    </row>
    <row r="383" spans="1:7" s="80" customFormat="1" ht="12.75" hidden="1">
      <c r="A383" s="111" t="s">
        <v>132</v>
      </c>
      <c r="B383" s="91" t="s">
        <v>120</v>
      </c>
      <c r="C383" s="90" t="s">
        <v>245</v>
      </c>
      <c r="D383" s="90"/>
      <c r="E383" s="82">
        <v>0</v>
      </c>
      <c r="F383" s="82">
        <f>F382</f>
        <v>0</v>
      </c>
      <c r="G383" s="82">
        <f t="shared" si="23"/>
        <v>0</v>
      </c>
    </row>
    <row r="384" spans="1:7" s="80" customFormat="1" ht="12.75" hidden="1">
      <c r="A384" s="111" t="s">
        <v>238</v>
      </c>
      <c r="B384" s="91" t="s">
        <v>120</v>
      </c>
      <c r="C384" s="90" t="s">
        <v>246</v>
      </c>
      <c r="D384" s="90"/>
      <c r="E384" s="82">
        <f>E383</f>
        <v>0</v>
      </c>
      <c r="F384" s="82">
        <f>F382</f>
        <v>0</v>
      </c>
      <c r="G384" s="82">
        <f>G382</f>
        <v>0</v>
      </c>
    </row>
    <row r="385" spans="1:7" s="80" customFormat="1" ht="22.5" hidden="1">
      <c r="A385" s="111" t="s">
        <v>240</v>
      </c>
      <c r="B385" s="91" t="s">
        <v>120</v>
      </c>
      <c r="C385" s="90" t="s">
        <v>247</v>
      </c>
      <c r="D385" s="90"/>
      <c r="E385" s="82">
        <v>0</v>
      </c>
      <c r="F385" s="82">
        <v>0</v>
      </c>
      <c r="G385" s="82">
        <f>G384</f>
        <v>0</v>
      </c>
    </row>
    <row r="386" spans="1:7" s="80" customFormat="1" ht="12.75" hidden="1">
      <c r="A386" s="111" t="s">
        <v>277</v>
      </c>
      <c r="B386" s="91" t="s">
        <v>120</v>
      </c>
      <c r="C386" s="90" t="s">
        <v>278</v>
      </c>
      <c r="D386" s="90"/>
      <c r="E386" s="82">
        <v>0</v>
      </c>
      <c r="F386" s="82">
        <v>0</v>
      </c>
      <c r="G386" s="82">
        <f>E386-F386</f>
        <v>0</v>
      </c>
    </row>
    <row r="387" spans="1:7" s="80" customFormat="1" ht="12.75" hidden="1">
      <c r="A387" s="111" t="s">
        <v>232</v>
      </c>
      <c r="B387" s="91" t="s">
        <v>120</v>
      </c>
      <c r="C387" s="90" t="s">
        <v>279</v>
      </c>
      <c r="D387" s="90"/>
      <c r="E387" s="82">
        <v>0</v>
      </c>
      <c r="F387" s="82">
        <v>0</v>
      </c>
      <c r="G387" s="82">
        <f aca="true" t="shared" si="24" ref="E387:G389">G386</f>
        <v>0</v>
      </c>
    </row>
    <row r="388" spans="1:7" s="80" customFormat="1" ht="12.75" hidden="1">
      <c r="A388" s="111" t="s">
        <v>132</v>
      </c>
      <c r="B388" s="91" t="s">
        <v>120</v>
      </c>
      <c r="C388" s="90" t="s">
        <v>280</v>
      </c>
      <c r="D388" s="90"/>
      <c r="E388" s="82">
        <v>0</v>
      </c>
      <c r="F388" s="82">
        <f t="shared" si="24"/>
        <v>0</v>
      </c>
      <c r="G388" s="82">
        <f t="shared" si="24"/>
        <v>0</v>
      </c>
    </row>
    <row r="389" spans="1:7" s="80" customFormat="1" ht="19.5" customHeight="1" hidden="1">
      <c r="A389" s="111" t="s">
        <v>238</v>
      </c>
      <c r="B389" s="91" t="s">
        <v>120</v>
      </c>
      <c r="C389" s="90" t="s">
        <v>281</v>
      </c>
      <c r="D389" s="90"/>
      <c r="E389" s="82">
        <f t="shared" si="24"/>
        <v>0</v>
      </c>
      <c r="F389" s="82">
        <f t="shared" si="24"/>
        <v>0</v>
      </c>
      <c r="G389" s="82">
        <f t="shared" si="24"/>
        <v>0</v>
      </c>
    </row>
    <row r="390" spans="1:7" s="80" customFormat="1" ht="22.5" hidden="1">
      <c r="A390" s="111" t="s">
        <v>240</v>
      </c>
      <c r="B390" s="91" t="s">
        <v>120</v>
      </c>
      <c r="C390" s="90" t="s">
        <v>282</v>
      </c>
      <c r="D390" s="90"/>
      <c r="E390" s="82">
        <v>0</v>
      </c>
      <c r="F390" s="82">
        <v>0</v>
      </c>
      <c r="G390" s="82">
        <f aca="true" t="shared" si="25" ref="G390:G395">E390-F390</f>
        <v>0</v>
      </c>
    </row>
    <row r="391" spans="1:7" s="80" customFormat="1" ht="12.75" hidden="1">
      <c r="A391" s="111" t="s">
        <v>248</v>
      </c>
      <c r="B391" s="91" t="s">
        <v>120</v>
      </c>
      <c r="C391" s="90" t="s">
        <v>249</v>
      </c>
      <c r="D391" s="90"/>
      <c r="E391" s="82">
        <v>0</v>
      </c>
      <c r="F391" s="82">
        <v>0</v>
      </c>
      <c r="G391" s="82">
        <f t="shared" si="25"/>
        <v>0</v>
      </c>
    </row>
    <row r="392" spans="1:7" s="80" customFormat="1" ht="12.75" hidden="1">
      <c r="A392" s="111" t="s">
        <v>232</v>
      </c>
      <c r="B392" s="91" t="s">
        <v>120</v>
      </c>
      <c r="C392" s="90" t="s">
        <v>250</v>
      </c>
      <c r="D392" s="90"/>
      <c r="E392" s="82">
        <v>0</v>
      </c>
      <c r="F392" s="82">
        <v>0</v>
      </c>
      <c r="G392" s="82">
        <f t="shared" si="25"/>
        <v>0</v>
      </c>
    </row>
    <row r="393" spans="1:7" s="80" customFormat="1" ht="12.75" hidden="1">
      <c r="A393" s="111" t="s">
        <v>132</v>
      </c>
      <c r="B393" s="91" t="s">
        <v>120</v>
      </c>
      <c r="C393" s="90" t="s">
        <v>251</v>
      </c>
      <c r="D393" s="90"/>
      <c r="E393" s="82">
        <v>0</v>
      </c>
      <c r="F393" s="82">
        <v>0</v>
      </c>
      <c r="G393" s="82">
        <f t="shared" si="25"/>
        <v>0</v>
      </c>
    </row>
    <row r="394" spans="1:7" s="80" customFormat="1" ht="12.75" hidden="1">
      <c r="A394" s="111" t="s">
        <v>238</v>
      </c>
      <c r="B394" s="91" t="s">
        <v>120</v>
      </c>
      <c r="C394" s="90" t="s">
        <v>252</v>
      </c>
      <c r="D394" s="90"/>
      <c r="E394" s="82">
        <v>0</v>
      </c>
      <c r="F394" s="82">
        <v>0</v>
      </c>
      <c r="G394" s="82">
        <f t="shared" si="25"/>
        <v>0</v>
      </c>
    </row>
    <row r="395" spans="1:7" s="80" customFormat="1" ht="22.5" hidden="1">
      <c r="A395" s="111" t="s">
        <v>240</v>
      </c>
      <c r="B395" s="91" t="s">
        <v>120</v>
      </c>
      <c r="C395" s="90" t="s">
        <v>253</v>
      </c>
      <c r="D395" s="90"/>
      <c r="E395" s="82">
        <v>0</v>
      </c>
      <c r="F395" s="82">
        <v>0</v>
      </c>
      <c r="G395" s="82">
        <f t="shared" si="25"/>
        <v>0</v>
      </c>
    </row>
    <row r="396" spans="1:7" s="80" customFormat="1" ht="12.75" hidden="1">
      <c r="A396" s="111" t="s">
        <v>254</v>
      </c>
      <c r="B396" s="91" t="s">
        <v>120</v>
      </c>
      <c r="C396" s="90" t="s">
        <v>255</v>
      </c>
      <c r="D396" s="90"/>
      <c r="E396" s="82">
        <v>0</v>
      </c>
      <c r="F396" s="82">
        <v>0</v>
      </c>
      <c r="G396" s="82">
        <f>E396-F396</f>
        <v>0</v>
      </c>
    </row>
    <row r="397" spans="1:7" s="80" customFormat="1" ht="12.75" hidden="1">
      <c r="A397" s="111" t="s">
        <v>232</v>
      </c>
      <c r="B397" s="91" t="s">
        <v>120</v>
      </c>
      <c r="C397" s="90" t="s">
        <v>256</v>
      </c>
      <c r="D397" s="90"/>
      <c r="E397" s="82">
        <v>0</v>
      </c>
      <c r="F397" s="82">
        <v>0</v>
      </c>
      <c r="G397" s="82">
        <f>E397-F397</f>
        <v>0</v>
      </c>
    </row>
    <row r="398" spans="1:7" s="80" customFormat="1" ht="12.75" hidden="1">
      <c r="A398" s="111" t="s">
        <v>132</v>
      </c>
      <c r="B398" s="91" t="s">
        <v>120</v>
      </c>
      <c r="C398" s="90" t="s">
        <v>257</v>
      </c>
      <c r="D398" s="90"/>
      <c r="E398" s="82">
        <v>0</v>
      </c>
      <c r="F398" s="82">
        <v>0</v>
      </c>
      <c r="G398" s="82">
        <f>E398-F398</f>
        <v>0</v>
      </c>
    </row>
    <row r="399" spans="1:7" s="80" customFormat="1" ht="12.75" hidden="1">
      <c r="A399" s="111" t="s">
        <v>238</v>
      </c>
      <c r="B399" s="91" t="s">
        <v>120</v>
      </c>
      <c r="C399" s="90" t="s">
        <v>258</v>
      </c>
      <c r="D399" s="90"/>
      <c r="E399" s="82">
        <v>0</v>
      </c>
      <c r="F399" s="82">
        <v>0</v>
      </c>
      <c r="G399" s="82">
        <f>E399-F399</f>
        <v>0</v>
      </c>
    </row>
    <row r="400" spans="1:7" s="80" customFormat="1" ht="22.5" hidden="1">
      <c r="A400" s="111" t="s">
        <v>240</v>
      </c>
      <c r="B400" s="91" t="s">
        <v>120</v>
      </c>
      <c r="C400" s="90" t="s">
        <v>259</v>
      </c>
      <c r="D400" s="90"/>
      <c r="E400" s="82">
        <v>0</v>
      </c>
      <c r="F400" s="82">
        <v>0</v>
      </c>
      <c r="G400" s="82">
        <f>E400-F400</f>
        <v>0</v>
      </c>
    </row>
    <row r="401" spans="1:7" s="80" customFormat="1" ht="22.5">
      <c r="A401" s="111" t="s">
        <v>260</v>
      </c>
      <c r="B401" s="91" t="s">
        <v>122</v>
      </c>
      <c r="C401" s="90" t="s">
        <v>261</v>
      </c>
      <c r="D401" s="90"/>
      <c r="E401" s="82">
        <f>Доходы!D21-Расходы!E7</f>
        <v>-4121570.0299999937</v>
      </c>
      <c r="F401" s="82">
        <f>Доходы!E21-Расходы!F7</f>
        <v>1893540</v>
      </c>
      <c r="G401" s="82">
        <v>1893540</v>
      </c>
    </row>
    <row r="402" spans="5:7" s="22" customFormat="1" ht="12.75">
      <c r="E402" s="35"/>
      <c r="F402" s="35"/>
      <c r="G402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5" t="s">
        <v>71</v>
      </c>
      <c r="B5" s="158" t="s">
        <v>92</v>
      </c>
      <c r="C5" s="139" t="s">
        <v>102</v>
      </c>
      <c r="D5" s="144" t="s">
        <v>93</v>
      </c>
      <c r="E5" s="163" t="s">
        <v>81</v>
      </c>
      <c r="F5" s="147" t="s">
        <v>91</v>
      </c>
    </row>
    <row r="6" spans="1:6" ht="12.75">
      <c r="A6" s="156"/>
      <c r="B6" s="159"/>
      <c r="C6" s="161"/>
      <c r="D6" s="140"/>
      <c r="E6" s="164"/>
      <c r="F6" s="166"/>
    </row>
    <row r="7" spans="1:6" ht="12.75">
      <c r="A7" s="156"/>
      <c r="B7" s="159"/>
      <c r="C7" s="161"/>
      <c r="D7" s="140"/>
      <c r="E7" s="164"/>
      <c r="F7" s="167"/>
    </row>
    <row r="8" spans="1:6" ht="12.75">
      <c r="A8" s="156"/>
      <c r="B8" s="159"/>
      <c r="C8" s="161"/>
      <c r="D8" s="140"/>
      <c r="E8" s="164"/>
      <c r="F8" s="167"/>
    </row>
    <row r="9" spans="1:6" ht="12.75">
      <c r="A9" s="157"/>
      <c r="B9" s="160"/>
      <c r="C9" s="162"/>
      <c r="D9" s="141"/>
      <c r="E9" s="165"/>
      <c r="F9" s="168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4121570.03</v>
      </c>
      <c r="E11" s="74">
        <v>1893540</v>
      </c>
      <c r="F11" s="74">
        <v>1893540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4121570.03</v>
      </c>
      <c r="E12" s="82">
        <v>1893540</v>
      </c>
      <c r="F12" s="82">
        <v>1893540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-48878041.6</v>
      </c>
      <c r="E13" s="104">
        <v>-49654012.47</v>
      </c>
      <c r="F13" s="74">
        <f>E13-D13</f>
        <v>-775970.8699999973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52999611.63</v>
      </c>
      <c r="E14" s="104">
        <v>47760472.47</v>
      </c>
      <c r="F14" s="74">
        <f>D14-E14</f>
        <v>5239139.160000004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-48878041.6</v>
      </c>
      <c r="E15" s="104">
        <f>E13</f>
        <v>-49654012.47</v>
      </c>
      <c r="F15" s="74">
        <f>E15-D15</f>
        <v>-775970.8699999973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-48878041.6</v>
      </c>
      <c r="E16" s="104">
        <f>E13</f>
        <v>-49654012.47</v>
      </c>
      <c r="F16" s="74">
        <f>E16-D16</f>
        <v>-775970.8699999973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-48878041.6</v>
      </c>
      <c r="E17" s="104">
        <f>E13</f>
        <v>-49654012.47</v>
      </c>
      <c r="F17" s="74">
        <f>E17-D17</f>
        <v>-775970.8699999973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52999611.63</v>
      </c>
      <c r="E18" s="104">
        <f>E14</f>
        <v>47760472.47</v>
      </c>
      <c r="F18" s="115">
        <f>D18-E18</f>
        <v>5239139.160000004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52999611.63</v>
      </c>
      <c r="E19" s="104">
        <f>E14</f>
        <v>47760472.47</v>
      </c>
      <c r="F19" s="115">
        <f>D19-E19</f>
        <v>5239139.160000004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52999611.63</v>
      </c>
      <c r="E20" s="104">
        <f>E14</f>
        <v>47760472.47</v>
      </c>
      <c r="F20" s="115">
        <f>D20-E20</f>
        <v>5239139.160000004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3" t="s">
        <v>108</v>
      </c>
      <c r="B22" s="153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2013-12-02T11:08:27Z</cp:lastPrinted>
  <dcterms:created xsi:type="dcterms:W3CDTF">1999-06-18T11:49:53Z</dcterms:created>
  <dcterms:modified xsi:type="dcterms:W3CDTF">2014-01-13T13:06:05Z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