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5450" windowHeight="616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64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<sst xmlns="http://schemas.openxmlformats.org/spreadsheetml/2006/main" count="826" uniqueCount="503">
  <si>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</si>
  <si>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</si>
  <si>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</si>
  <si>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</si>
  <si>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</si>
  <si>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</si>
  <si>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</si>
  <si>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</si>
  <si>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</si>
  <si>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</si>
  <si>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</si>
  <si>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</si>
  <si>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</si>
  <si>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</si>
  <si>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</si>
  <si>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</si>
  <si>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</si>
  <si>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</si>
  <si>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</si>
  <si>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</si>
  <si>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</si>
  <si>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</si>
  <si>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</si>
  <si>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</si>
  <si>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</si>
  <si>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</si>
  <si>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</si>
  <si>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</si>
  <si>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</si>
  <si>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</si>
  <si>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</si>
  <si>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</si>
  <si>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</si>
  <si>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</si>
  <si>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</si>
  <si>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</si>
  <si>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</si>
  <si>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</si>
  <si>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</si>
  <si>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</si>
  <si>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</si>
  <si>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</si>
  <si>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</si>
  <si>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</si>
  <si>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</si>
  <si>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</si>
  <si>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</si>
  <si>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</si>
  <si>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</si>
  <si>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</si>
  <si>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</si>
  <si>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</si>
  <si>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</si>
  <si>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</si>
  <si>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</si>
  <si>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</si>
  <si>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</si>
  <si>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</si>
  <si>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</si>
  <si>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</si>
  <si>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</si>
  <si>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</si>
  <si>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</si>
  <si>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</si>
  <si>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</si>
  <si>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</si>
  <si>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</si>
  <si>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</si>
  <si>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</si>
  <si>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</si>
  <si>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</si>
  <si>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</si>
  <si>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</si>
  <si>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</si>
  <si>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</si>
  <si>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</si>
  <si>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</si>
  <si>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</si>
  <si>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</si>
  <si>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</si>
  <si>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</si>
  <si>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</si>
  <si>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</si>
  <si>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</si>
  <si>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</si>
  <si>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</si>
  <si>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</si>
  <si>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</si>
  <si>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</si>
  <si>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</si>
  <si>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</si>
  <si>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720</t>
  </si>
  <si>
    <t>010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</si>
  <si>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</si>
  <si>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</si>
  <si>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</si>
  <si>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</si>
  <si>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</si>
  <si>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</si>
  <si>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</si>
  <si>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</si>
  <si>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</si>
  <si>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</si>
  <si>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</si>
  <si>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</si>
  <si>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</si>
  <si>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</si>
  <si>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</si>
  <si>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</si>
  <si>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</si>
  <si>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</si>
  <si>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</si>
  <si>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</si>
  <si>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</si>
  <si>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</si>
  <si>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</si>
  <si>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</si>
  <si>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</si>
  <si>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</si>
  <si>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</si>
  <si>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</si>
  <si>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</si>
  <si>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</si>
  <si>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</si>
  <si>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</si>
  <si>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</si>
  <si>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</si>
  <si>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</si>
  <si>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</si>
  <si>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</si>
  <si>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</si>
  <si>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</si>
  <si>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</si>
  <si>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</si>
  <si>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</si>
  <si>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</si>
  <si>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</si>
  <si>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</si>
  <si>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</si>
  <si>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</si>
  <si>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</si>
  <si>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</si>
  <si>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</si>
  <si>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</si>
  <si>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</si>
  <si>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</si>
  <si>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</si>
  <si>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Прочие безвозмездные поступления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</si>
  <si>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</si>
  <si>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</si>
  <si>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</si>
  <si>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</si>
  <si>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</si>
  <si>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</si>
  <si>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</si>
  <si>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18210503010010000110</t>
  </si>
  <si>
    <t>00811105013000000120</t>
  </si>
  <si>
    <t>0</t>
  </si>
  <si>
    <t>Иные межбюджетные трансферты</t>
  </si>
  <si>
    <t>Дополнительная классификация</t>
  </si>
  <si>
    <t>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</si>
  <si>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</si>
  <si>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</si>
  <si>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</si>
  <si>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</si>
  <si>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</si>
  <si>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</si>
  <si>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Доходы от продажи квартир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</si>
  <si>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</si>
  <si>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</si>
  <si>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</si>
  <si>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</si>
  <si>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Прочие дотации</t>
  </si>
  <si>
    <t>Прочие дотации бюджетам поселений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</si>
  <si>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</si>
  <si>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</si>
  <si>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</si>
  <si>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</si>
  <si>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</si>
  <si>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</si>
  <si>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</si>
  <si>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</si>
  <si>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</si>
  <si>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</si>
  <si>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</si>
  <si>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</si>
  <si>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</si>
  <si>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10010300000000000000</t>
  </si>
  <si>
    <t>10010302230010000110</t>
  </si>
  <si>
    <t>10010302240101000110</t>
  </si>
  <si>
    <t>10010302250010000110</t>
  </si>
  <si>
    <t>10010302260010000110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</si>
  <si>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</si>
  <si>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</si>
  <si>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Средства     самообложения      граждан</t>
  </si>
  <si>
    <t>Средства     самообложения      граждан, зачисляемые в бюджеты поселений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</si>
  <si>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</si>
  <si>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00811105030000000120</t>
  </si>
  <si>
    <t>00811301995100000130</t>
  </si>
  <si>
    <t>00811301000000000130</t>
  </si>
  <si>
    <t>00811300000000000000</t>
  </si>
  <si>
    <t>00811600000000000000</t>
  </si>
  <si>
    <t>00811700000000000000</t>
  </si>
  <si>
    <t>00811701000100000180</t>
  </si>
  <si>
    <t>00811701050100000180</t>
  </si>
  <si>
    <t>00811714030000000180</t>
  </si>
  <si>
    <t>00920201001000000151</t>
  </si>
  <si>
    <t>00920201001100000151</t>
  </si>
  <si>
    <t>00920201999000000151</t>
  </si>
  <si>
    <t>00920201999100000151</t>
  </si>
  <si>
    <t>00920202000000000151</t>
  </si>
  <si>
    <t>00920202216000000151</t>
  </si>
  <si>
    <t>00920202216100000151</t>
  </si>
  <si>
    <t>Эксперт               _________________</t>
  </si>
  <si>
    <t>00811690050100000140</t>
  </si>
  <si>
    <t>00920204999000000151</t>
  </si>
  <si>
    <t>Администрация Красногорского района Брянской области</t>
  </si>
  <si>
    <t>00890000000000000000</t>
  </si>
  <si>
    <t>008301050000000000000</t>
  </si>
  <si>
    <t>00801050000000000500</t>
  </si>
  <si>
    <t>00801050000000000600</t>
  </si>
  <si>
    <t>00801050200000000500</t>
  </si>
  <si>
    <t>00801050200000000600</t>
  </si>
  <si>
    <t>00920204000000000151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</si>
  <si>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</si>
  <si>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</si>
  <si>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18210606030030000110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</si>
  <si>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</si>
  <si>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</si>
  <si>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</si>
  <si>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</si>
  <si>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</si>
  <si>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</si>
  <si>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квартир, находящихся в собственности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</si>
  <si>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</si>
  <si>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00811105013130000120</t>
  </si>
  <si>
    <t>00811105035130000120</t>
  </si>
  <si>
    <t>00811401050130000410</t>
  </si>
  <si>
    <t>00811406013130000430</t>
  </si>
  <si>
    <t>00811714030130000180</t>
  </si>
  <si>
    <t>18210606033130000110</t>
  </si>
  <si>
    <t>00879000000000000000</t>
  </si>
  <si>
    <t xml:space="preserve">  Администрация Красногорского  района Брянской области</t>
  </si>
  <si>
    <t xml:space="preserve">                Иные закупки товаров, работ и услуг для обеспечения государственных (муниципальных) нужд</t>
  </si>
  <si>
    <t>Расходы по оплате взносов на капитальный ремонт многоквартирных домов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</si>
  <si>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</si>
  <si>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</si>
  <si>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</si>
  <si>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</si>
  <si>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</si>
  <si>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</si>
  <si>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</si>
  <si>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</si>
  <si>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</si>
  <si>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</si>
  <si>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Прочие расходы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</si>
  <si>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</si>
  <si>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</si>
  <si>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</si>
  <si>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Увеличение стоимости материальных запасов</t>
  </si>
  <si>
    <t>Иные межбюджетные трансферты муниципальному району на выполнение передаваемых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</si>
  <si>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</si>
  <si>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</si>
  <si>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Иные межбюджетные трансферты муниципальному району на выполнение передаваемых полномочий по осуществлению первичного воинского учета на территориях. где отсуствуют военные комиссариаты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</si>
  <si>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</si>
  <si>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НАЦИОНАЛЬНАЯ ЭКОНОМИКА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</si>
  <si>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</si>
  <si>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</si>
  <si>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</si>
  <si>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общего пользования местного значения за счет средств местного бюджета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</si>
  <si>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</si>
  <si>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</si>
  <si>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</si>
  <si>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</si>
  <si>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Жилищное хозяйство</t>
  </si>
  <si>
    <t>Содействие развитию жилищного строительства</t>
  </si>
  <si>
    <t>Обеспечение мероприятий по капитальному ремонту многоквартирных домов за счет средств бюджетов</t>
  </si>
  <si>
    <t>Субсидии некоммерческим организациям (за исключением государственных (муниципальных) учреждений)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</si>
  <si>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</si>
  <si>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проведению ремонтов многоквартирных домов</t>
  </si>
  <si>
    <t>Благоустройство</t>
  </si>
  <si>
    <t>Уличное освещение</t>
  </si>
  <si>
    <t>Коммунальные услуги</t>
  </si>
  <si>
    <t>Прочие мероприятия  по благоустройству</t>
  </si>
  <si>
    <t>Увеличение стоимости основных средств</t>
  </si>
  <si>
    <t>КУЛЬТУРА, КИНЕМАТОГРАФИЯ</t>
  </si>
  <si>
    <t>Культура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</si>
  <si>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</si>
  <si>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Иные межбюджетные трансферты бюджетам муниципальных районов на осуществление передаваемых полномочий по предаставлению мер социальной поддержки по оплате жилья и коммунальных услуг отдельным категориям граждан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</si>
  <si>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</si>
  <si>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</si>
  <si>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</si>
  <si>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</si>
  <si>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</si>
  <si>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</si>
  <si>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</si>
  <si>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00800000000000000000</t>
  </si>
  <si>
    <t>00801000000000000000</t>
  </si>
  <si>
    <t>00801060000000000000</t>
  </si>
  <si>
    <t>00801110000000000000</t>
  </si>
  <si>
    <t>00801130000000000000</t>
  </si>
  <si>
    <t>Иные межбюджетные трансферты поселений на финансовое обеспечение расхов связанных с проведением аукционов по продаже движимого и недвижимого имущества и земельных участков, находящихся в собственности Красногорского городского поселения, а также расходов связанных с проведением аукционов на право заключения договоров аренды движимого и недвижимого имущества и земельных участков, находящихся в собственности Красногорского городского поселения</t>
  </si>
  <si>
    <t>00802000000000000000</t>
  </si>
  <si>
    <t>00802030000000000000</t>
  </si>
  <si>
    <t>00804000000000000000</t>
  </si>
  <si>
    <t>00804090000000000000</t>
  </si>
  <si>
    <t>00804093150000000000</t>
  </si>
  <si>
    <t>00804093150100000000</t>
  </si>
  <si>
    <t>00804093150111240000</t>
  </si>
  <si>
    <t>00804093150111240225</t>
  </si>
  <si>
    <t>00804093150111243000</t>
  </si>
  <si>
    <t>00804093150111243225</t>
  </si>
  <si>
    <t>00805000000000000000</t>
  </si>
  <si>
    <t>00805010000000000000</t>
  </si>
  <si>
    <t>00805010980000000000</t>
  </si>
  <si>
    <t>00805010980201000000</t>
  </si>
  <si>
    <t>00805010980201600000</t>
  </si>
  <si>
    <t>00805010980201630000</t>
  </si>
  <si>
    <t>00805010980201630242</t>
  </si>
  <si>
    <t>Предоставление субсидий бюджетным, автономным учреждениям и иным некомерческим организациям</t>
  </si>
  <si>
    <t>00805013430000240000</t>
  </si>
  <si>
    <t>00805013430000240225</t>
  </si>
  <si>
    <t>00805013451000000000</t>
  </si>
  <si>
    <t>00805013451000200000</t>
  </si>
  <si>
    <t>00805013451000244000</t>
  </si>
  <si>
    <t>00805030000000000000</t>
  </si>
  <si>
    <t>00805036000100240000</t>
  </si>
  <si>
    <t>00805036000100240223</t>
  </si>
  <si>
    <t>00805036000100240225</t>
  </si>
  <si>
    <t>00805036000100240340</t>
  </si>
  <si>
    <t>00805036000100244225</t>
  </si>
  <si>
    <t>00805036000100244340</t>
  </si>
  <si>
    <t>00805036000500240000</t>
  </si>
  <si>
    <t>00805036000500240225</t>
  </si>
  <si>
    <t>00805036000500240310</t>
  </si>
  <si>
    <t>00805036000500244310</t>
  </si>
  <si>
    <t>00808000000000000000</t>
  </si>
  <si>
    <t>00808010000000000000</t>
  </si>
  <si>
    <t>00810000000000000000</t>
  </si>
  <si>
    <t>00810010000000000000</t>
  </si>
  <si>
    <t>Результат исплнения бюджета(дефицит/профицит)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</si>
  <si>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</si>
  <si>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В.А. Горелый</t>
  </si>
  <si>
    <t>Строительство, архитектура и дорожное хозяйство Брянской области (2014-2020 годы ПП "Автомобильные дороги" (2014-2020 гг). Обеспечение сохранности автомобильных дорог местного значения и условий безопасности движения по ним</t>
  </si>
  <si>
    <t>00804091931617000000</t>
  </si>
  <si>
    <t>00804091931617243000</t>
  </si>
  <si>
    <t>Прочие работы, услуги</t>
  </si>
  <si>
    <t>00805036000500244226</t>
  </si>
  <si>
    <t>00820202000000000151</t>
  </si>
  <si>
    <t>00820202216000000151</t>
  </si>
  <si>
    <t>00820201003130000151</t>
  </si>
  <si>
    <t>00820201003000000151</t>
  </si>
  <si>
    <t>00820201000000000151</t>
  </si>
  <si>
    <t>00820200000000000000</t>
  </si>
  <si>
    <t>00820000000000000000</t>
  </si>
  <si>
    <t>00820203000000000151</t>
  </si>
  <si>
    <t>00820203015000000151</t>
  </si>
  <si>
    <t>00820203015130000151</t>
  </si>
  <si>
    <t>00820203024000000151</t>
  </si>
  <si>
    <t>00820203024130000151</t>
  </si>
  <si>
    <t>008202022161300000151</t>
  </si>
  <si>
    <t>00805033461000244226</t>
  </si>
  <si>
    <t>00805033461000244000</t>
  </si>
  <si>
    <t>00805023461000200000</t>
  </si>
  <si>
    <t>Реализация мероприятий по изготовлению кадастрового плана</t>
  </si>
  <si>
    <t>00805023461000000000</t>
  </si>
  <si>
    <t>00805020000000000000</t>
  </si>
  <si>
    <t>Коммунальное хозяйство</t>
  </si>
  <si>
    <t>00805036000400244225</t>
  </si>
  <si>
    <t>Содержание мест захоронения</t>
  </si>
  <si>
    <t>00805036000500244223</t>
  </si>
  <si>
    <t>00805036000100244310</t>
  </si>
  <si>
    <t>Расходы по оплате членских взносов</t>
  </si>
  <si>
    <t>Погашение судебных расходов</t>
  </si>
  <si>
    <t>00804093150112000000</t>
  </si>
  <si>
    <t>00804093150112800000</t>
  </si>
  <si>
    <t>Уплата налогов, сборов и иных платежей</t>
  </si>
  <si>
    <t>00804093150112850000</t>
  </si>
  <si>
    <t>Уплата прочих налогов, сборов и иных платежей</t>
  </si>
  <si>
    <t>00804093150112852000</t>
  </si>
  <si>
    <t>00804093150112852290</t>
  </si>
  <si>
    <t>Уплата иных платежей</t>
  </si>
  <si>
    <t>00804093150112853000</t>
  </si>
  <si>
    <t>00804093150112853290</t>
  </si>
  <si>
    <t>00801050201000000610</t>
  </si>
  <si>
    <t>00801050201000000510</t>
  </si>
  <si>
    <t xml:space="preserve">  Дотации бюджетам поселений на поддержку мер по обеспечению сбалансированности бюджетов
                                                                                           </t>
  </si>
  <si>
    <t>00801133150112000000</t>
  </si>
  <si>
    <t>00801133150112800000</t>
  </si>
  <si>
    <t>00801133150112830000</t>
  </si>
  <si>
    <t>00801133150112831000</t>
  </si>
  <si>
    <t>00801133150112831290</t>
  </si>
  <si>
    <t xml:space="preserve">Погашение судебных расходов 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</si>
  <si>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</si>
  <si>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</si>
  <si>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00805013451000244225</t>
  </si>
  <si>
    <t>00801060005210000000</t>
  </si>
  <si>
    <t>00801060005210600000</t>
  </si>
  <si>
    <t>00801060005210631000</t>
  </si>
  <si>
    <t>00801060005210631500</t>
  </si>
  <si>
    <t>00801060005210631540</t>
  </si>
  <si>
    <t>00801110000700500000</t>
  </si>
  <si>
    <t>00801110000700500800</t>
  </si>
  <si>
    <t>00801110000700500870</t>
  </si>
  <si>
    <t>00801130003452000000</t>
  </si>
  <si>
    <t>00801130005210000000</t>
  </si>
  <si>
    <t>00801130005210600000</t>
  </si>
  <si>
    <t>00801130005210634000</t>
  </si>
  <si>
    <t>00801130005210634500</t>
  </si>
  <si>
    <t>00801130005210634540</t>
  </si>
  <si>
    <t>00801130005311202540</t>
  </si>
  <si>
    <t>00801130005310000000</t>
  </si>
  <si>
    <t>00801130005311202000</t>
  </si>
  <si>
    <t>00801130005311202500</t>
  </si>
  <si>
    <t>00802030005210000000</t>
  </si>
  <si>
    <t>00802030005210600000</t>
  </si>
  <si>
    <t>00802030005210632000</t>
  </si>
  <si>
    <t>00802030005210632500</t>
  </si>
  <si>
    <t>00802030005210632540</t>
  </si>
  <si>
    <t>00804090003150111244</t>
  </si>
  <si>
    <t>00804090003150111200</t>
  </si>
  <si>
    <t>00804090003150111000</t>
  </si>
  <si>
    <t>00805010003430000244</t>
  </si>
  <si>
    <t>00805010003430000200</t>
  </si>
  <si>
    <t>00805010003430000000</t>
  </si>
  <si>
    <t>00805030006000100244</t>
  </si>
  <si>
    <t>00805030006000100200</t>
  </si>
  <si>
    <t>00805030006000100000</t>
  </si>
  <si>
    <t>0080503000600000000</t>
  </si>
  <si>
    <t>00805030006000400244</t>
  </si>
  <si>
    <t>00805030006000400200</t>
  </si>
  <si>
    <t>00805030006000400000</t>
  </si>
  <si>
    <t>00805030006000500244</t>
  </si>
  <si>
    <t>00805030006000500200</t>
  </si>
  <si>
    <t>00805030006000500000</t>
  </si>
  <si>
    <t>00808010005210635540</t>
  </si>
  <si>
    <t>0080801005210635500</t>
  </si>
  <si>
    <t>00808010005210635000</t>
  </si>
  <si>
    <t>00808010005210600000</t>
  </si>
  <si>
    <t>00808010005210000000</t>
  </si>
  <si>
    <t>00808010005210636540</t>
  </si>
  <si>
    <t>00808010005210636500</t>
  </si>
  <si>
    <t>00808010005210636000</t>
  </si>
  <si>
    <t>00810010004910100312</t>
  </si>
  <si>
    <t>00810010004910100300</t>
  </si>
  <si>
    <t>00810010004910100000</t>
  </si>
  <si>
    <t>00810010004910000000</t>
  </si>
  <si>
    <t>00804090000S6170243</t>
  </si>
  <si>
    <t>Налог на имущество физических лиц</t>
  </si>
  <si>
    <t>Налог на имущество физических лиц, взиманмых по ставкам, применяемым к объектам налогооблажения, расположенным в границах городских поселений</t>
  </si>
  <si>
    <t>008050100000S9601630</t>
  </si>
  <si>
    <t>008050100000S9601600</t>
  </si>
  <si>
    <t>008050100000S9601000</t>
  </si>
  <si>
    <t>Региональная классификация</t>
  </si>
  <si>
    <t>8</t>
  </si>
  <si>
    <t>00000000000000000000</t>
  </si>
  <si>
    <t>00010000000000000000</t>
  </si>
  <si>
    <t>18210601030130000110</t>
  </si>
  <si>
    <t>18210606043130000110</t>
  </si>
  <si>
    <t>0080105020113000610</t>
  </si>
  <si>
    <t>00801050201130000510</t>
  </si>
  <si>
    <t>доходы от продажи земельных участков,находящихся в собственности городских поселений(за исключением земельных участков муниципальных бюджетных и автономных учреждений)</t>
  </si>
  <si>
    <t>00811406025130000430</t>
  </si>
  <si>
    <t>00801130003150112831</t>
  </si>
  <si>
    <t>на 01 мая 2016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</si>
  <si>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</si>
  <si>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Ушакова Н.П.</t>
  </si>
  <si>
    <t>Налоги на совокупный доход</t>
  </si>
  <si>
    <t>18210503000010000110</t>
  </si>
  <si>
    <t>Доходы от продажи земельных участков,государственная собственность на которые разграничена(за исключением земельных участков бюджетных и автономных учреждений</t>
  </si>
  <si>
    <t>Доходы от продажи земельных участков,находящихся в собственности городских поселений (за исключением земельных участков муниципальных бюджетных и автономных учреждений)</t>
  </si>
  <si>
    <t>00811406020000000430</t>
  </si>
  <si>
    <t>Исполнение судебных актов Российской Федерации и мировых соглашений по возмещению вреда,причиненного в результате незаконных действий(бездействия)органов государственной власти(государственных органов) органов местного самоуправления либо должностных лиц этих органов,а также в результате деятельности учреждений</t>
  </si>
  <si>
    <t>Закупка товаров,работ,услуг в целях капитального ремонта государственного(муниципального)имущества</t>
  </si>
  <si>
    <t>00801130003150112000</t>
  </si>
  <si>
    <t>Иные бюджетные ассигновапния</t>
  </si>
  <si>
    <t>00801130003150112800</t>
  </si>
  <si>
    <t>00801130003150112830</t>
  </si>
  <si>
    <t>Прочие расходы(кроме уплаты налогов)(текущие расходы)</t>
  </si>
  <si>
    <t>00801130003452000800</t>
  </si>
  <si>
    <t>Уплата налогов сборов и иных платежей</t>
  </si>
  <si>
    <t>008011330004520008500</t>
  </si>
  <si>
    <t>00801130003452000853</t>
  </si>
  <si>
    <t>Прочие расходы кроме уплатыналогов(текущие расходы)</t>
  </si>
  <si>
    <t>Профилактика безнадзорности и правонарушений несовершеннолетних,организации деятельности административных комиссий и определения перечня должностных лиц органов местного самоуправления,уполномоченных составлять протоколы об административных правонарушениях</t>
  </si>
  <si>
    <t>00804090003150111240</t>
  </si>
  <si>
    <t>00804090003150111243</t>
  </si>
  <si>
    <t>Работы, услуги по содержанию имущества(текущие расходы)</t>
  </si>
  <si>
    <t>00805010003430000240</t>
  </si>
  <si>
    <t>Обеспечение мероприятий по проведению газификации</t>
  </si>
  <si>
    <t>Закупка товаров работ и услуг длямобеспечения государственных(муниципальных)нужд</t>
  </si>
  <si>
    <t>Иные закупки товаров работ и услуг длямобеспечения государственных(муниципальных)нужд</t>
  </si>
  <si>
    <t>Прочая закупка товаров работ и услуг длямобеспечения государственных(муниципальных)нужд</t>
  </si>
  <si>
    <t>00805030006000100240</t>
  </si>
  <si>
    <t>Иные закупки товарови работ и услуг для обеспечения государственных (муниципальных)нужд</t>
  </si>
  <si>
    <t>00805030006000400240</t>
  </si>
  <si>
    <t>Коммунальные услуги(текущие расходы)</t>
  </si>
  <si>
    <t>00805030006000500240</t>
  </si>
  <si>
    <t>01.06.2016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</si>
  <si>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</si>
  <si>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00811105025130000120</t>
  </si>
  <si>
    <t>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поселений(за исключением земельных участков муниципальных бюджетных и автономных учреждений)</t>
  </si>
  <si>
    <t>июня 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</si>
</sst>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theme="11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0" fillId="0" borderId="13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center" vertical="center" shrinkToFit="1"/>
    </xf>
    <xf numFmtId="175" fontId="4" fillId="0" borderId="14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14" xfId="0" applyNumberFormat="1" applyFont="1" applyFill="1" applyBorder="1" applyAlignment="1">
      <alignment horizontal="right" shrinkToFi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175" fontId="4" fillId="0" borderId="16" xfId="0" applyNumberFormat="1" applyFont="1" applyBorder="1" applyAlignment="1">
      <alignment horizontal="right" vertical="center" shrinkToFit="1"/>
    </xf>
    <xf numFmtId="0" fontId="4" fillId="0" borderId="14" xfId="0" applyNumberFormat="1" applyFont="1" applyBorder="1" applyAlignment="1">
      <alignment wrapText="1"/>
    </xf>
    <xf numFmtId="175" fontId="4" fillId="0" borderId="14" xfId="0" applyNumberFormat="1" applyFont="1" applyBorder="1" applyAlignment="1">
      <alignment vertical="center" shrinkToFit="1"/>
    </xf>
    <xf numFmtId="4" fontId="0" fillId="0" borderId="0" xfId="0" applyNumberFormat="1" applyFont="1" applyFill="1" applyAlignment="1">
      <alignment/>
    </xf>
    <xf numFmtId="0" fontId="45" fillId="18" borderId="14" xfId="0" applyFont="1" applyFill="1" applyBorder="1" applyAlignment="1">
      <alignment vertical="top" wrapText="1"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/>
    </xf>
    <xf numFmtId="0" fontId="29" fillId="0" borderId="18" xfId="0" applyFont="1" applyBorder="1" applyAlignment="1">
      <alignment shrinkToFit="1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1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29" fillId="0" borderId="18" xfId="0" applyFont="1" applyBorder="1" applyAlignment="1">
      <alignment horizontal="center" shrinkToFit="1"/>
    </xf>
    <xf numFmtId="49" fontId="29" fillId="0" borderId="18" xfId="0" applyNumberFormat="1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left"/>
    </xf>
    <xf numFmtId="0" fontId="29" fillId="0" borderId="21" xfId="0" applyFont="1" applyBorder="1" applyAlignment="1">
      <alignment horizontal="center" shrinkToFit="1"/>
    </xf>
    <xf numFmtId="0" fontId="29" fillId="0" borderId="14" xfId="0" applyFont="1" applyFill="1" applyBorder="1" applyAlignment="1">
      <alignment/>
    </xf>
    <xf numFmtId="0" fontId="29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shrinkToFit="1"/>
    </xf>
    <xf numFmtId="49" fontId="29" fillId="0" borderId="19" xfId="0" applyNumberFormat="1" applyFont="1" applyBorder="1" applyAlignment="1">
      <alignment horizontal="center" vertical="center" shrinkToFit="1"/>
    </xf>
    <xf numFmtId="0" fontId="46" fillId="18" borderId="14" xfId="0" applyFont="1" applyFill="1" applyBorder="1" applyAlignment="1">
      <alignment vertical="top" wrapText="1"/>
    </xf>
    <xf numFmtId="0" fontId="30" fillId="0" borderId="14" xfId="0" applyFont="1" applyBorder="1" applyAlignment="1">
      <alignment/>
    </xf>
    <xf numFmtId="2" fontId="45" fillId="0" borderId="14" xfId="0" applyNumberFormat="1" applyFont="1" applyFill="1" applyBorder="1" applyAlignment="1">
      <alignment horizontal="center" vertical="justify" shrinkToFit="1"/>
    </xf>
    <xf numFmtId="2" fontId="29" fillId="0" borderId="14" xfId="0" applyNumberFormat="1" applyFont="1" applyBorder="1" applyAlignment="1">
      <alignment horizontal="center" vertical="justify"/>
    </xf>
    <xf numFmtId="4" fontId="46" fillId="0" borderId="14" xfId="0" applyNumberFormat="1" applyFont="1" applyFill="1" applyBorder="1" applyAlignment="1">
      <alignment horizontal="center" vertical="justify" shrinkToFit="1"/>
    </xf>
    <xf numFmtId="4" fontId="45" fillId="0" borderId="14" xfId="0" applyNumberFormat="1" applyFont="1" applyFill="1" applyBorder="1" applyAlignment="1">
      <alignment horizontal="center" vertical="justify" shrinkToFit="1"/>
    </xf>
    <xf numFmtId="49" fontId="30" fillId="0" borderId="14" xfId="0" applyNumberFormat="1" applyFont="1" applyBorder="1" applyAlignment="1">
      <alignment horizontal="center" vertical="justify"/>
    </xf>
    <xf numFmtId="49" fontId="29" fillId="0" borderId="14" xfId="0" applyNumberFormat="1" applyFont="1" applyBorder="1" applyAlignment="1">
      <alignment horizontal="center" vertical="justify"/>
    </xf>
    <xf numFmtId="49" fontId="29" fillId="0" borderId="0" xfId="0" applyNumberFormat="1" applyFont="1" applyAlignment="1">
      <alignment horizontal="center" vertical="justify"/>
    </xf>
    <xf numFmtId="2" fontId="29" fillId="0" borderId="14" xfId="0" applyNumberFormat="1" applyFont="1" applyBorder="1" applyAlignment="1">
      <alignment/>
    </xf>
    <xf numFmtId="0" fontId="45" fillId="19" borderId="14" xfId="0" applyFont="1" applyFill="1" applyBorder="1" applyAlignment="1">
      <alignment vertical="top" wrapText="1"/>
    </xf>
    <xf numFmtId="0" fontId="29" fillId="19" borderId="14" xfId="0" applyFont="1" applyFill="1" applyBorder="1" applyAlignment="1">
      <alignment/>
    </xf>
    <xf numFmtId="49" fontId="29" fillId="19" borderId="14" xfId="0" applyNumberFormat="1" applyFont="1" applyFill="1" applyBorder="1" applyAlignment="1">
      <alignment horizontal="center" vertical="justify"/>
    </xf>
    <xf numFmtId="4" fontId="45" fillId="19" borderId="14" xfId="0" applyNumberFormat="1" applyFont="1" applyFill="1" applyBorder="1" applyAlignment="1">
      <alignment horizontal="center" vertical="justify" shrinkToFit="1"/>
    </xf>
    <xf numFmtId="2" fontId="29" fillId="19" borderId="14" xfId="0" applyNumberFormat="1" applyFont="1" applyFill="1" applyBorder="1" applyAlignment="1">
      <alignment horizontal="center" vertical="justify"/>
    </xf>
    <xf numFmtId="2" fontId="30" fillId="0" borderId="14" xfId="0" applyNumberFormat="1" applyFont="1" applyBorder="1" applyAlignment="1">
      <alignment horizontal="center" vertical="justify"/>
    </xf>
    <xf numFmtId="2" fontId="29" fillId="0" borderId="0" xfId="0" applyNumberFormat="1" applyFont="1" applyBorder="1" applyAlignment="1">
      <alignment/>
    </xf>
    <xf numFmtId="0" fontId="45" fillId="18" borderId="14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horizontal="left" vertical="top" wrapText="1"/>
    </xf>
    <xf numFmtId="49" fontId="29" fillId="0" borderId="14" xfId="0" applyNumberFormat="1" applyFont="1" applyFill="1" applyBorder="1" applyAlignment="1">
      <alignment horizontal="center" vertical="justify"/>
    </xf>
    <xf numFmtId="2" fontId="29" fillId="0" borderId="14" xfId="0" applyNumberFormat="1" applyFont="1" applyFill="1" applyBorder="1" applyAlignment="1">
      <alignment horizontal="center" vertical="justify"/>
    </xf>
    <xf numFmtId="0" fontId="0" fillId="20" borderId="0" xfId="0" applyFont="1" applyFill="1" applyAlignment="1">
      <alignment/>
    </xf>
    <xf numFmtId="0" fontId="31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33" fillId="0" borderId="14" xfId="0" applyFont="1" applyBorder="1" applyAlignment="1">
      <alignment horizontal="left" vertical="justify"/>
    </xf>
    <xf numFmtId="49" fontId="32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/>
    </xf>
    <xf numFmtId="49" fontId="32" fillId="0" borderId="19" xfId="0" applyNumberFormat="1" applyFont="1" applyBorder="1" applyAlignment="1">
      <alignment/>
    </xf>
    <xf numFmtId="2" fontId="33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2"/>
    </xf>
    <xf numFmtId="0" fontId="34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49" fontId="35" fillId="0" borderId="0" xfId="0" applyNumberFormat="1" applyFont="1" applyBorder="1" applyAlignment="1">
      <alignment horizontal="centerContinuous"/>
    </xf>
    <xf numFmtId="0" fontId="3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23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2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Continuous"/>
    </xf>
    <xf numFmtId="49" fontId="7" fillId="0" borderId="27" xfId="0" applyNumberFormat="1" applyFont="1" applyBorder="1" applyAlignment="1">
      <alignment horizontal="centerContinuous"/>
    </xf>
    <xf numFmtId="0" fontId="3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left" wrapText="1"/>
    </xf>
    <xf numFmtId="49" fontId="35" fillId="0" borderId="14" xfId="0" applyNumberFormat="1" applyFont="1" applyBorder="1" applyAlignment="1">
      <alignment horizontal="center" shrinkToFit="1"/>
    </xf>
    <xf numFmtId="49" fontId="35" fillId="0" borderId="14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right" shrinkToFit="1"/>
    </xf>
    <xf numFmtId="0" fontId="7" fillId="0" borderId="0" xfId="0" applyFont="1" applyFill="1" applyAlignment="1">
      <alignment/>
    </xf>
    <xf numFmtId="0" fontId="36" fillId="0" borderId="14" xfId="0" applyNumberFormat="1" applyFont="1" applyBorder="1" applyAlignment="1">
      <alignment wrapText="1"/>
    </xf>
    <xf numFmtId="49" fontId="36" fillId="0" borderId="14" xfId="0" applyNumberFormat="1" applyFont="1" applyBorder="1" applyAlignment="1">
      <alignment horizontal="center" shrinkToFit="1"/>
    </xf>
    <xf numFmtId="0" fontId="35" fillId="0" borderId="14" xfId="0" applyNumberFormat="1" applyFont="1" applyBorder="1" applyAlignment="1">
      <alignment wrapText="1"/>
    </xf>
    <xf numFmtId="4" fontId="35" fillId="0" borderId="14" xfId="0" applyNumberFormat="1" applyFont="1" applyBorder="1" applyAlignment="1">
      <alignment horizontal="right" shrinkToFit="1"/>
    </xf>
    <xf numFmtId="0" fontId="35" fillId="0" borderId="14" xfId="0" applyFont="1" applyBorder="1" applyAlignment="1">
      <alignment horizontal="justify" vertical="top" wrapText="1"/>
    </xf>
    <xf numFmtId="0" fontId="36" fillId="0" borderId="14" xfId="0" applyFont="1" applyBorder="1" applyAlignment="1">
      <alignment horizontal="justify" vertical="top" wrapText="1"/>
    </xf>
    <xf numFmtId="0" fontId="35" fillId="0" borderId="0" xfId="0" applyFont="1" applyAlignment="1">
      <alignment vertical="justify"/>
    </xf>
    <xf numFmtId="0" fontId="35" fillId="0" borderId="14" xfId="0" applyFont="1" applyBorder="1" applyAlignment="1">
      <alignment horizontal="left" vertical="justify"/>
    </xf>
    <xf numFmtId="2" fontId="35" fillId="0" borderId="14" xfId="0" applyNumberFormat="1" applyFont="1" applyBorder="1" applyAlignment="1">
      <alignment horizontal="right" shrinkToFit="1"/>
    </xf>
    <xf numFmtId="49" fontId="35" fillId="0" borderId="14" xfId="0" applyNumberFormat="1" applyFont="1" applyBorder="1" applyAlignment="1">
      <alignment wrapText="1"/>
    </xf>
    <xf numFmtId="4" fontId="35" fillId="20" borderId="14" xfId="0" applyNumberFormat="1" applyFont="1" applyFill="1" applyBorder="1" applyAlignment="1">
      <alignment horizontal="right" shrinkToFit="1"/>
    </xf>
    <xf numFmtId="0" fontId="36" fillId="0" borderId="14" xfId="0" applyNumberFormat="1" applyFont="1" applyBorder="1" applyAlignment="1">
      <alignment horizontal="left" wrapText="1"/>
    </xf>
    <xf numFmtId="49" fontId="34" fillId="0" borderId="14" xfId="0" applyNumberFormat="1" applyFont="1" applyBorder="1" applyAlignment="1">
      <alignment horizontal="center" shrinkToFit="1"/>
    </xf>
    <xf numFmtId="4" fontId="34" fillId="0" borderId="14" xfId="0" applyNumberFormat="1" applyFont="1" applyBorder="1" applyAlignment="1">
      <alignment horizontal="right" shrinkToFit="1"/>
    </xf>
    <xf numFmtId="49" fontId="7" fillId="0" borderId="14" xfId="0" applyNumberFormat="1" applyFont="1" applyBorder="1" applyAlignment="1">
      <alignment horizontal="center" shrinkToFit="1"/>
    </xf>
    <xf numFmtId="49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right" shrinkToFit="1"/>
    </xf>
    <xf numFmtId="0" fontId="7" fillId="0" borderId="14" xfId="0" applyNumberFormat="1" applyFont="1" applyBorder="1" applyAlignment="1">
      <alignment wrapText="1"/>
    </xf>
    <xf numFmtId="0" fontId="7" fillId="0" borderId="0" xfId="0" applyNumberFormat="1" applyFont="1" applyFill="1" applyAlignment="1">
      <alignment/>
    </xf>
    <xf numFmtId="0" fontId="7" fillId="0" borderId="14" xfId="0" applyFont="1" applyBorder="1" applyAlignment="1">
      <alignment vertical="justify"/>
    </xf>
    <xf numFmtId="49" fontId="7" fillId="0" borderId="14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/>
    </xf>
    <xf numFmtId="0" fontId="34" fillId="0" borderId="14" xfId="0" applyFont="1" applyBorder="1" applyAlignment="1">
      <alignment vertical="justify"/>
    </xf>
    <xf numFmtId="49" fontId="34" fillId="0" borderId="14" xfId="0" applyNumberFormat="1" applyFont="1" applyBorder="1" applyAlignment="1">
      <alignment horizontal="center"/>
    </xf>
    <xf numFmtId="2" fontId="34" fillId="0" borderId="14" xfId="0" applyNumberFormat="1" applyFont="1" applyBorder="1" applyAlignment="1">
      <alignment horizontal="right"/>
    </xf>
    <xf numFmtId="2" fontId="34" fillId="0" borderId="14" xfId="0" applyNumberFormat="1" applyFont="1" applyBorder="1" applyAlignment="1">
      <alignment horizontal="right" shrinkToFit="1"/>
    </xf>
    <xf numFmtId="49" fontId="34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 shrinkToFit="1"/>
    </xf>
    <xf numFmtId="0" fontId="36" fillId="0" borderId="14" xfId="0" applyFont="1" applyBorder="1" applyAlignment="1">
      <alignment horizontal="justify"/>
    </xf>
    <xf numFmtId="2" fontId="7" fillId="0" borderId="14" xfId="0" applyNumberFormat="1" applyFont="1" applyBorder="1" applyAlignment="1">
      <alignment/>
    </xf>
    <xf numFmtId="49" fontId="35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justify"/>
    </xf>
    <xf numFmtId="2" fontId="34" fillId="0" borderId="14" xfId="0" applyNumberFormat="1" applyFont="1" applyBorder="1" applyAlignment="1">
      <alignment/>
    </xf>
    <xf numFmtId="49" fontId="36" fillId="0" borderId="14" xfId="0" applyNumberFormat="1" applyFont="1" applyBorder="1" applyAlignment="1">
      <alignment/>
    </xf>
    <xf numFmtId="2" fontId="35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top"/>
    </xf>
    <xf numFmtId="0" fontId="46" fillId="0" borderId="14" xfId="0" applyNumberFormat="1" applyFont="1" applyFill="1" applyBorder="1" applyAlignment="1">
      <alignment horizontal="center" vertical="justify" shrinkToFit="1"/>
    </xf>
    <xf numFmtId="2" fontId="46" fillId="0" borderId="14" xfId="0" applyNumberFormat="1" applyFont="1" applyFill="1" applyBorder="1" applyAlignment="1">
      <alignment horizontal="center" vertical="justify" shrinkToFit="1"/>
    </xf>
    <xf numFmtId="49" fontId="33" fillId="0" borderId="14" xfId="0" applyNumberFormat="1" applyFont="1" applyBorder="1" applyAlignment="1">
      <alignment horizontal="center"/>
    </xf>
    <xf numFmtId="49" fontId="33" fillId="0" borderId="14" xfId="0" applyNumberFormat="1" applyFont="1" applyBorder="1" applyAlignment="1">
      <alignment horizontal="center" vertical="justify"/>
    </xf>
    <xf numFmtId="49" fontId="39" fillId="0" borderId="14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33" fillId="0" borderId="14" xfId="0" applyNumberFormat="1" applyFont="1" applyBorder="1" applyAlignment="1">
      <alignment horizontal="right"/>
    </xf>
    <xf numFmtId="49" fontId="35" fillId="0" borderId="16" xfId="0" applyNumberFormat="1" applyFont="1" applyBorder="1" applyAlignment="1">
      <alignment horizontal="center" shrinkToFit="1"/>
    </xf>
    <xf numFmtId="0" fontId="29" fillId="0" borderId="11" xfId="0" applyFont="1" applyBorder="1" applyAlignment="1">
      <alignment vertical="justify"/>
    </xf>
    <xf numFmtId="49" fontId="33" fillId="0" borderId="17" xfId="0" applyNumberFormat="1" applyFont="1" applyBorder="1" applyAlignment="1">
      <alignment horizontal="center"/>
    </xf>
    <xf numFmtId="0" fontId="38" fillId="0" borderId="11" xfId="0" applyFont="1" applyBorder="1" applyAlignment="1">
      <alignment vertical="justify"/>
    </xf>
    <xf numFmtId="0" fontId="7" fillId="0" borderId="11" xfId="0" applyFont="1" applyBorder="1" applyAlignment="1">
      <alignment horizontal="center" vertical="justify"/>
    </xf>
    <xf numFmtId="0" fontId="34" fillId="0" borderId="0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 wrapText="1"/>
    </xf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vertical="center" wrapText="1" shrinkToFit="1"/>
    </xf>
    <xf numFmtId="0" fontId="29" fillId="0" borderId="16" xfId="0" applyFont="1" applyBorder="1" applyAlignment="1">
      <alignment vertical="center" wrapText="1" shrinkToFit="1"/>
    </xf>
    <xf numFmtId="0" fontId="29" fillId="0" borderId="19" xfId="0" applyFont="1" applyBorder="1" applyAlignment="1">
      <alignment horizontal="center" vertical="justify" shrinkToFit="1"/>
    </xf>
    <xf numFmtId="0" fontId="29" fillId="0" borderId="18" xfId="0" applyFont="1" applyBorder="1" applyAlignment="1">
      <alignment horizontal="center" vertical="justify" shrinkToFit="1"/>
    </xf>
    <xf numFmtId="0" fontId="29" fillId="0" borderId="16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43"/>
  <sheetViews>
    <sheetView zoomScalePageLayoutView="0" workbookViewId="0" topLeftCell="A36">
      <selection activeCell="J49" sqref="J49"/>
    </sheetView>
  </sheetViews>
  <sheetFormatPr defaultColWidth="9.00390625" defaultRowHeight="12.75"/>
  <cols>
    <col min="1" max="1" width="36.25390625" style="0" customWidth="1"/>
    <col min="2" max="2" width="5.25390625" style="0" customWidth="1"/>
    <col min="3" max="3" width="21.625" style="0" customWidth="1"/>
    <col min="4" max="4" width="12.75390625" style="0" customWidth="1"/>
    <col min="5" max="5" width="14.25390625" style="0" customWidth="1"/>
    <col min="6" max="6" width="15.75390625" style="0" customWidth="1"/>
    <col min="7" max="7" width="0.74609375" style="0" hidden="1" customWidth="1"/>
    <col min="8" max="8" width="7.75390625" style="0" customWidth="1"/>
    <col min="10" max="10" width="11.75390625" style="0" bestFit="1" customWidth="1"/>
  </cols>
  <sheetData>
    <row r="1" spans="1:9" s="10" customFormat="1" ht="12.75">
      <c r="A1" s="106"/>
      <c r="B1" s="106"/>
      <c r="C1" s="106"/>
      <c r="D1" s="106"/>
      <c r="E1" s="107" t="s">
        <v>84</v>
      </c>
      <c r="F1" s="106"/>
      <c r="G1" s="106"/>
      <c r="H1" s="106"/>
      <c r="I1" s="106"/>
    </row>
    <row r="2" spans="1:9" s="10" customFormat="1" ht="12.75">
      <c r="A2" s="106"/>
      <c r="B2" s="106"/>
      <c r="C2" s="106"/>
      <c r="D2" s="106"/>
      <c r="E2" s="106" t="s">
        <v>85</v>
      </c>
      <c r="F2" s="106"/>
      <c r="G2" s="106"/>
      <c r="H2" s="106"/>
      <c r="I2" s="106"/>
    </row>
    <row r="3" spans="1:9" s="10" customFormat="1" ht="12.75">
      <c r="A3" s="106"/>
      <c r="B3" s="106"/>
      <c r="C3" s="106"/>
      <c r="D3" s="106"/>
      <c r="E3" s="106" t="s">
        <v>86</v>
      </c>
      <c r="F3" s="106"/>
      <c r="G3" s="106"/>
      <c r="H3" s="106"/>
      <c r="I3" s="106"/>
    </row>
    <row r="4" spans="1:9" s="10" customFormat="1" ht="12.75">
      <c r="A4" s="106"/>
      <c r="B4" s="106"/>
      <c r="C4" s="106"/>
      <c r="D4" s="106"/>
      <c r="E4" s="106" t="s">
        <v>90</v>
      </c>
      <c r="F4" s="106"/>
      <c r="G4" s="106"/>
      <c r="H4" s="106"/>
      <c r="I4" s="106"/>
    </row>
    <row r="5" spans="1:9" s="10" customFormat="1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s="11" customFormat="1" ht="13.5" customHeight="1">
      <c r="A6" s="108" t="s">
        <v>59</v>
      </c>
      <c r="B6" s="108"/>
      <c r="C6" s="108"/>
      <c r="D6" s="108"/>
      <c r="E6" s="108"/>
      <c r="F6" s="109"/>
      <c r="G6" s="110"/>
      <c r="H6" s="111"/>
      <c r="I6" s="112"/>
    </row>
    <row r="7" spans="1:9" s="11" customFormat="1" ht="13.5" customHeight="1" thickBot="1">
      <c r="A7" s="108"/>
      <c r="B7" s="108"/>
      <c r="C7" s="108"/>
      <c r="D7" s="108"/>
      <c r="E7" s="108"/>
      <c r="F7" s="113" t="s">
        <v>44</v>
      </c>
      <c r="G7" s="110"/>
      <c r="H7" s="111"/>
      <c r="I7" s="112"/>
    </row>
    <row r="8" spans="1:9" s="11" customFormat="1" ht="13.5" customHeight="1">
      <c r="A8" s="15"/>
      <c r="B8" s="114"/>
      <c r="C8" s="15"/>
      <c r="D8" s="15"/>
      <c r="E8" s="115" t="s">
        <v>89</v>
      </c>
      <c r="F8" s="116" t="s">
        <v>56</v>
      </c>
      <c r="G8" s="110"/>
      <c r="H8" s="111"/>
      <c r="I8" s="112"/>
    </row>
    <row r="9" spans="1:9" s="11" customFormat="1" ht="13.5" customHeight="1">
      <c r="A9" s="117"/>
      <c r="B9" s="117" t="s">
        <v>464</v>
      </c>
      <c r="C9" s="117" t="s">
        <v>502</v>
      </c>
      <c r="D9" s="117"/>
      <c r="E9" s="115" t="s">
        <v>57</v>
      </c>
      <c r="F9" s="118" t="s">
        <v>498</v>
      </c>
      <c r="G9" s="110"/>
      <c r="H9" s="111"/>
      <c r="I9" s="112"/>
    </row>
    <row r="10" spans="1:9" s="11" customFormat="1" ht="13.5" customHeight="1">
      <c r="A10" s="114" t="s">
        <v>70</v>
      </c>
      <c r="B10" s="114"/>
      <c r="C10" s="114"/>
      <c r="D10" s="119"/>
      <c r="E10" s="120" t="s">
        <v>64</v>
      </c>
      <c r="F10" s="121"/>
      <c r="G10" s="110"/>
      <c r="H10" s="111"/>
      <c r="I10" s="112"/>
    </row>
    <row r="11" spans="1:9" s="11" customFormat="1" ht="21.75" customHeight="1">
      <c r="A11" s="114" t="s">
        <v>71</v>
      </c>
      <c r="B11" s="189" t="s">
        <v>216</v>
      </c>
      <c r="C11" s="189"/>
      <c r="D11" s="189"/>
      <c r="E11" s="120" t="s">
        <v>72</v>
      </c>
      <c r="F11" s="122"/>
      <c r="G11" s="110"/>
      <c r="H11" s="111"/>
      <c r="I11" s="112"/>
    </row>
    <row r="12" spans="1:9" s="11" customFormat="1" ht="13.5" customHeight="1">
      <c r="A12" s="114" t="s">
        <v>58</v>
      </c>
      <c r="B12" s="114"/>
      <c r="C12" s="114"/>
      <c r="D12" s="119"/>
      <c r="E12" s="123" t="s">
        <v>73</v>
      </c>
      <c r="F12" s="124"/>
      <c r="G12" s="110"/>
      <c r="H12" s="111"/>
      <c r="I12" s="112"/>
    </row>
    <row r="13" spans="1:9" s="11" customFormat="1" ht="13.5" customHeight="1">
      <c r="A13" s="117" t="s">
        <v>88</v>
      </c>
      <c r="B13" s="114"/>
      <c r="C13" s="114"/>
      <c r="D13" s="119"/>
      <c r="E13" s="119"/>
      <c r="F13" s="125"/>
      <c r="G13" s="110"/>
      <c r="H13" s="111"/>
      <c r="I13" s="112"/>
    </row>
    <row r="14" spans="1:9" s="11" customFormat="1" ht="13.5" customHeight="1" thickBot="1">
      <c r="A14" s="114" t="s">
        <v>87</v>
      </c>
      <c r="B14" s="114"/>
      <c r="C14" s="114"/>
      <c r="D14" s="119"/>
      <c r="E14" s="119"/>
      <c r="F14" s="126" t="s">
        <v>40</v>
      </c>
      <c r="G14" s="110"/>
      <c r="H14" s="111"/>
      <c r="I14" s="112"/>
    </row>
    <row r="15" spans="1:9" ht="14.25" customHeight="1">
      <c r="A15" s="190" t="s">
        <v>52</v>
      </c>
      <c r="B15" s="190"/>
      <c r="C15" s="190"/>
      <c r="D15" s="190"/>
      <c r="E15" s="190"/>
      <c r="F15" s="190"/>
      <c r="G15" s="127"/>
      <c r="H15" s="127"/>
      <c r="I15" s="15"/>
    </row>
    <row r="16" spans="1:9" ht="5.25" customHeight="1">
      <c r="A16" s="128"/>
      <c r="B16" s="128"/>
      <c r="C16" s="129"/>
      <c r="D16" s="130"/>
      <c r="E16" s="130"/>
      <c r="F16" s="130"/>
      <c r="G16" s="130"/>
      <c r="H16" s="130"/>
      <c r="I16" s="15"/>
    </row>
    <row r="17" spans="1:9" ht="13.5" customHeight="1">
      <c r="A17" s="191" t="s">
        <v>45</v>
      </c>
      <c r="B17" s="191" t="s">
        <v>66</v>
      </c>
      <c r="C17" s="131" t="s">
        <v>77</v>
      </c>
      <c r="D17" s="196" t="s">
        <v>54</v>
      </c>
      <c r="E17" s="196" t="s">
        <v>55</v>
      </c>
      <c r="F17" s="191" t="s">
        <v>53</v>
      </c>
      <c r="G17" s="15"/>
      <c r="H17" s="15"/>
      <c r="I17" s="15"/>
    </row>
    <row r="18" spans="1:9" ht="9.75" customHeight="1">
      <c r="A18" s="192"/>
      <c r="B18" s="194"/>
      <c r="C18" s="131" t="s">
        <v>78</v>
      </c>
      <c r="D18" s="197"/>
      <c r="E18" s="197"/>
      <c r="F18" s="194"/>
      <c r="G18" s="15"/>
      <c r="H18" s="15"/>
      <c r="I18" s="15"/>
    </row>
    <row r="19" spans="1:9" ht="9.75" customHeight="1">
      <c r="A19" s="193"/>
      <c r="B19" s="195"/>
      <c r="C19" s="131" t="s">
        <v>75</v>
      </c>
      <c r="D19" s="198"/>
      <c r="E19" s="198"/>
      <c r="F19" s="195"/>
      <c r="G19" s="15"/>
      <c r="H19" s="15"/>
      <c r="I19" s="15"/>
    </row>
    <row r="20" spans="1:9" ht="9.75" customHeight="1" thickBot="1">
      <c r="A20" s="132">
        <v>1</v>
      </c>
      <c r="B20" s="133">
        <v>2</v>
      </c>
      <c r="C20" s="133">
        <v>3</v>
      </c>
      <c r="D20" s="134" t="s">
        <v>41</v>
      </c>
      <c r="E20" s="134" t="s">
        <v>42</v>
      </c>
      <c r="F20" s="134" t="s">
        <v>46</v>
      </c>
      <c r="G20" s="15"/>
      <c r="H20" s="15"/>
      <c r="I20" s="15"/>
    </row>
    <row r="21" spans="1:10" s="9" customFormat="1" ht="15">
      <c r="A21" s="135" t="s">
        <v>79</v>
      </c>
      <c r="B21" s="136" t="s">
        <v>92</v>
      </c>
      <c r="C21" s="179" t="s">
        <v>455</v>
      </c>
      <c r="D21" s="138">
        <f>D22+D88</f>
        <v>11242155</v>
      </c>
      <c r="E21" s="138">
        <f>E22+E88</f>
        <v>5479466.09</v>
      </c>
      <c r="F21" s="138">
        <f aca="true" t="shared" si="0" ref="F21:F52">D21-E21</f>
        <v>5762688.91</v>
      </c>
      <c r="G21" s="139"/>
      <c r="H21" s="139"/>
      <c r="I21" s="139"/>
      <c r="J21" s="44"/>
    </row>
    <row r="22" spans="1:10" s="46" customFormat="1" ht="13.5" customHeight="1">
      <c r="A22" s="140" t="s">
        <v>0</v>
      </c>
      <c r="B22" s="141" t="s">
        <v>92</v>
      </c>
      <c r="C22" s="179" t="s">
        <v>456</v>
      </c>
      <c r="D22" s="138">
        <f>D24+D38+D44+D54+D58+D68+D81+D32+D31+D76+D67+D33+D79+D48</f>
        <v>6886000</v>
      </c>
      <c r="E22" s="138">
        <f>E23+E33+E44+E58+E68</f>
        <v>3661056.53</v>
      </c>
      <c r="F22" s="138">
        <f>F23+F33+F44+F58+F68</f>
        <v>3224943.47</v>
      </c>
      <c r="G22" s="139"/>
      <c r="H22" s="139"/>
      <c r="I22" s="139"/>
      <c r="J22" s="45"/>
    </row>
    <row r="23" spans="1:10" s="46" customFormat="1" ht="15">
      <c r="A23" s="142" t="s">
        <v>1</v>
      </c>
      <c r="B23" s="136" t="s">
        <v>92</v>
      </c>
      <c r="C23" s="179" t="s">
        <v>122</v>
      </c>
      <c r="D23" s="143">
        <f>D24</f>
        <v>2948000</v>
      </c>
      <c r="E23" s="143">
        <f>E24</f>
        <v>1143265.25</v>
      </c>
      <c r="F23" s="143">
        <f t="shared" si="0"/>
        <v>1804734.75</v>
      </c>
      <c r="G23" s="139"/>
      <c r="H23" s="139"/>
      <c r="I23" s="139"/>
      <c r="J23" s="45"/>
    </row>
    <row r="24" spans="1:10" s="46" customFormat="1" ht="15">
      <c r="A24" s="142" t="s">
        <v>2</v>
      </c>
      <c r="B24" s="136" t="s">
        <v>92</v>
      </c>
      <c r="C24" s="179" t="s">
        <v>121</v>
      </c>
      <c r="D24" s="143">
        <f>D26+D25+D30+D27+D29</f>
        <v>2948000</v>
      </c>
      <c r="E24" s="143">
        <f>E26+E25+E30+E29</f>
        <v>1143265.25</v>
      </c>
      <c r="F24" s="143">
        <f t="shared" si="0"/>
        <v>1804734.75</v>
      </c>
      <c r="G24" s="139"/>
      <c r="H24" s="139"/>
      <c r="I24" s="139"/>
      <c r="J24" s="45"/>
    </row>
    <row r="25" spans="1:10" s="46" customFormat="1" ht="100.5" customHeight="1">
      <c r="A25" s="144" t="s">
        <v>465</v>
      </c>
      <c r="B25" s="136"/>
      <c r="C25" s="179" t="s">
        <v>120</v>
      </c>
      <c r="D25" s="143">
        <v>2893000</v>
      </c>
      <c r="E25" s="143">
        <v>1065353.71</v>
      </c>
      <c r="F25" s="143">
        <f>D25-E25</f>
        <v>1827646.29</v>
      </c>
      <c r="G25" s="139"/>
      <c r="H25" s="139"/>
      <c r="I25" s="139"/>
      <c r="J25" s="55"/>
    </row>
    <row r="26" spans="1:10" s="46" customFormat="1" ht="47.25" customHeight="1" hidden="1">
      <c r="A26" s="142" t="s">
        <v>3</v>
      </c>
      <c r="B26" s="136" t="s">
        <v>92</v>
      </c>
      <c r="C26" s="179" t="s">
        <v>123</v>
      </c>
      <c r="D26" s="143">
        <v>0</v>
      </c>
      <c r="E26" s="143">
        <f>E27+E28</f>
        <v>0</v>
      </c>
      <c r="F26" s="143">
        <f t="shared" si="0"/>
        <v>0</v>
      </c>
      <c r="G26" s="139"/>
      <c r="H26" s="139"/>
      <c r="I26" s="139"/>
      <c r="J26" s="45"/>
    </row>
    <row r="27" spans="1:10" s="46" customFormat="1" ht="147.75" customHeight="1" hidden="1">
      <c r="A27" s="144" t="s">
        <v>161</v>
      </c>
      <c r="B27" s="136" t="s">
        <v>92</v>
      </c>
      <c r="C27" s="179" t="s">
        <v>123</v>
      </c>
      <c r="D27" s="143">
        <v>0</v>
      </c>
      <c r="E27" s="143">
        <v>0</v>
      </c>
      <c r="F27" s="143">
        <f t="shared" si="0"/>
        <v>0</v>
      </c>
      <c r="G27" s="139"/>
      <c r="H27" s="139"/>
      <c r="I27" s="139"/>
      <c r="J27" s="45"/>
    </row>
    <row r="28" spans="1:10" s="46" customFormat="1" ht="102.75" customHeight="1" hidden="1">
      <c r="A28" s="142" t="s">
        <v>4</v>
      </c>
      <c r="B28" s="136" t="s">
        <v>92</v>
      </c>
      <c r="C28" s="179" t="s">
        <v>141</v>
      </c>
      <c r="D28" s="143">
        <v>0</v>
      </c>
      <c r="E28" s="143">
        <v>0</v>
      </c>
      <c r="F28" s="143">
        <f t="shared" si="0"/>
        <v>0</v>
      </c>
      <c r="G28" s="139"/>
      <c r="H28" s="139"/>
      <c r="I28" s="139"/>
      <c r="J28" s="45"/>
    </row>
    <row r="29" spans="1:10" s="46" customFormat="1" ht="135.75" customHeight="1">
      <c r="A29" s="142" t="s">
        <v>161</v>
      </c>
      <c r="B29" s="136" t="s">
        <v>92</v>
      </c>
      <c r="C29" s="179" t="s">
        <v>123</v>
      </c>
      <c r="D29" s="143">
        <v>0</v>
      </c>
      <c r="E29" s="143">
        <v>6885.75</v>
      </c>
      <c r="F29" s="143">
        <f t="shared" si="0"/>
        <v>-6885.75</v>
      </c>
      <c r="G29" s="139"/>
      <c r="H29" s="139"/>
      <c r="I29" s="139"/>
      <c r="J29" s="45"/>
    </row>
    <row r="30" spans="1:12" s="46" customFormat="1" ht="64.5" customHeight="1">
      <c r="A30" s="144" t="s">
        <v>162</v>
      </c>
      <c r="B30" s="136" t="s">
        <v>92</v>
      </c>
      <c r="C30" s="179" t="s">
        <v>142</v>
      </c>
      <c r="D30" s="143">
        <v>55000</v>
      </c>
      <c r="E30" s="143">
        <v>71025.79</v>
      </c>
      <c r="F30" s="143">
        <f t="shared" si="0"/>
        <v>-16025.789999999994</v>
      </c>
      <c r="G30" s="139"/>
      <c r="H30" s="139"/>
      <c r="I30" s="139"/>
      <c r="J30" s="45"/>
      <c r="L30" s="97"/>
    </row>
    <row r="31" spans="1:10" s="46" customFormat="1" ht="91.5" customHeight="1" hidden="1">
      <c r="A31" s="142" t="s">
        <v>144</v>
      </c>
      <c r="B31" s="136" t="s">
        <v>92</v>
      </c>
      <c r="C31" s="179" t="s">
        <v>143</v>
      </c>
      <c r="D31" s="143">
        <v>0</v>
      </c>
      <c r="E31" s="143">
        <v>3.6</v>
      </c>
      <c r="F31" s="143">
        <f t="shared" si="0"/>
        <v>-3.6</v>
      </c>
      <c r="G31" s="139"/>
      <c r="H31" s="139"/>
      <c r="I31" s="139"/>
      <c r="J31" s="45"/>
    </row>
    <row r="32" spans="1:10" s="46" customFormat="1" ht="67.5" customHeight="1" hidden="1">
      <c r="A32" s="142" t="s">
        <v>109</v>
      </c>
      <c r="B32" s="136" t="s">
        <v>92</v>
      </c>
      <c r="C32" s="179" t="s">
        <v>124</v>
      </c>
      <c r="D32" s="143">
        <v>0</v>
      </c>
      <c r="E32" s="143">
        <v>0</v>
      </c>
      <c r="F32" s="143">
        <f t="shared" si="0"/>
        <v>0</v>
      </c>
      <c r="G32" s="139"/>
      <c r="H32" s="139"/>
      <c r="I32" s="139"/>
      <c r="J32" s="45"/>
    </row>
    <row r="33" spans="1:10" s="46" customFormat="1" ht="50.25" customHeight="1">
      <c r="A33" s="145" t="s">
        <v>182</v>
      </c>
      <c r="B33" s="136" t="s">
        <v>92</v>
      </c>
      <c r="C33" s="180" t="s">
        <v>187</v>
      </c>
      <c r="D33" s="138">
        <f>D34+D35+D36+D37</f>
        <v>1393000</v>
      </c>
      <c r="E33" s="138">
        <f>E34+E35+E36+E37+E41</f>
        <v>778676.16</v>
      </c>
      <c r="F33" s="138">
        <f>D33-E33</f>
        <v>614323.84</v>
      </c>
      <c r="G33" s="139"/>
      <c r="H33" s="139"/>
      <c r="I33" s="139"/>
      <c r="J33" s="45"/>
    </row>
    <row r="34" spans="1:10" s="46" customFormat="1" ht="90.75" customHeight="1">
      <c r="A34" s="144" t="s">
        <v>183</v>
      </c>
      <c r="B34" s="136" t="s">
        <v>92</v>
      </c>
      <c r="C34" s="180" t="s">
        <v>188</v>
      </c>
      <c r="D34" s="143">
        <v>400000</v>
      </c>
      <c r="E34" s="143">
        <v>257463.61</v>
      </c>
      <c r="F34" s="143">
        <f>D34-E34</f>
        <v>142536.39</v>
      </c>
      <c r="G34" s="139"/>
      <c r="H34" s="139"/>
      <c r="I34" s="139"/>
      <c r="J34" s="45"/>
    </row>
    <row r="35" spans="1:10" s="46" customFormat="1" ht="102" customHeight="1">
      <c r="A35" s="144" t="s">
        <v>184</v>
      </c>
      <c r="B35" s="136" t="s">
        <v>92</v>
      </c>
      <c r="C35" s="180" t="s">
        <v>189</v>
      </c>
      <c r="D35" s="143">
        <v>10000</v>
      </c>
      <c r="E35" s="143">
        <v>4257.4</v>
      </c>
      <c r="F35" s="143">
        <f>D35-E35</f>
        <v>5742.6</v>
      </c>
      <c r="G35" s="139"/>
      <c r="H35" s="139"/>
      <c r="I35" s="139"/>
      <c r="J35" s="45"/>
    </row>
    <row r="36" spans="1:10" s="46" customFormat="1" ht="94.5" customHeight="1">
      <c r="A36" s="144" t="s">
        <v>185</v>
      </c>
      <c r="B36" s="136" t="s">
        <v>92</v>
      </c>
      <c r="C36" s="184" t="s">
        <v>190</v>
      </c>
      <c r="D36" s="143">
        <v>978000</v>
      </c>
      <c r="E36" s="143">
        <v>528497.06</v>
      </c>
      <c r="F36" s="143">
        <f>D36-E36</f>
        <v>449502.93999999994</v>
      </c>
      <c r="G36" s="139"/>
      <c r="H36" s="139"/>
      <c r="I36" s="139"/>
      <c r="J36" s="45"/>
    </row>
    <row r="37" spans="1:10" s="46" customFormat="1" ht="94.5" customHeight="1">
      <c r="A37" s="144" t="s">
        <v>186</v>
      </c>
      <c r="B37" s="136" t="s">
        <v>92</v>
      </c>
      <c r="C37" s="179" t="s">
        <v>191</v>
      </c>
      <c r="D37" s="143">
        <v>5000</v>
      </c>
      <c r="E37" s="143">
        <v>-41927.41</v>
      </c>
      <c r="F37" s="143">
        <f>D37-E37</f>
        <v>46927.41</v>
      </c>
      <c r="G37" s="139"/>
      <c r="H37" s="139"/>
      <c r="I37" s="139"/>
      <c r="J37" s="45"/>
    </row>
    <row r="38" spans="1:10" s="46" customFormat="1" ht="14.25" hidden="1">
      <c r="A38" s="140" t="s">
        <v>5</v>
      </c>
      <c r="B38" s="141" t="s">
        <v>92</v>
      </c>
      <c r="C38" s="181" t="s">
        <v>125</v>
      </c>
      <c r="D38" s="138">
        <f>D39+D40</f>
        <v>0</v>
      </c>
      <c r="E38" s="138">
        <f>E39+E40</f>
        <v>0</v>
      </c>
      <c r="F38" s="138">
        <f t="shared" si="0"/>
        <v>0</v>
      </c>
      <c r="G38" s="139"/>
      <c r="H38" s="139"/>
      <c r="I38" s="139"/>
      <c r="J38" s="45"/>
    </row>
    <row r="39" spans="1:10" s="46" customFormat="1" ht="16.5" customHeight="1" hidden="1">
      <c r="A39" s="142" t="s">
        <v>6</v>
      </c>
      <c r="B39" s="136" t="s">
        <v>92</v>
      </c>
      <c r="C39" s="179" t="s">
        <v>155</v>
      </c>
      <c r="D39" s="143">
        <v>0</v>
      </c>
      <c r="E39" s="143">
        <v>0</v>
      </c>
      <c r="F39" s="143">
        <f t="shared" si="0"/>
        <v>0</v>
      </c>
      <c r="G39" s="139"/>
      <c r="H39" s="139"/>
      <c r="I39" s="139"/>
      <c r="J39" s="45"/>
    </row>
    <row r="40" spans="1:10" s="46" customFormat="1" ht="35.25" customHeight="1" hidden="1">
      <c r="A40" s="146" t="s">
        <v>146</v>
      </c>
      <c r="B40" s="136" t="s">
        <v>92</v>
      </c>
      <c r="C40" s="182" t="s">
        <v>145</v>
      </c>
      <c r="D40" s="143">
        <v>0</v>
      </c>
      <c r="E40" s="143">
        <v>0</v>
      </c>
      <c r="F40" s="143">
        <f>D40-E40</f>
        <v>0</v>
      </c>
      <c r="G40" s="139"/>
      <c r="H40" s="139"/>
      <c r="I40" s="139"/>
      <c r="J40" s="45"/>
    </row>
    <row r="41" spans="1:10" s="46" customFormat="1" ht="44.25" customHeight="1">
      <c r="A41" s="188" t="s">
        <v>467</v>
      </c>
      <c r="B41" s="136" t="s">
        <v>92</v>
      </c>
      <c r="C41" s="187" t="s">
        <v>125</v>
      </c>
      <c r="D41" s="143">
        <v>0</v>
      </c>
      <c r="E41" s="143">
        <f>E42</f>
        <v>30385.5</v>
      </c>
      <c r="F41" s="143">
        <f>D41-E41</f>
        <v>-30385.5</v>
      </c>
      <c r="G41" s="139"/>
      <c r="H41" s="139"/>
      <c r="I41" s="139"/>
      <c r="J41" s="45"/>
    </row>
    <row r="42" spans="1:10" s="46" customFormat="1" ht="44.25" customHeight="1">
      <c r="A42" s="186" t="s">
        <v>146</v>
      </c>
      <c r="B42" s="185" t="s">
        <v>92</v>
      </c>
      <c r="C42" s="187" t="s">
        <v>468</v>
      </c>
      <c r="D42" s="143">
        <v>0</v>
      </c>
      <c r="E42" s="143">
        <v>30385.5</v>
      </c>
      <c r="F42" s="143">
        <f>D42-E42</f>
        <v>-30385.5</v>
      </c>
      <c r="G42" s="139"/>
      <c r="H42" s="139"/>
      <c r="I42" s="139"/>
      <c r="J42" s="45"/>
    </row>
    <row r="43" spans="1:10" s="46" customFormat="1" ht="44.25" customHeight="1">
      <c r="A43" s="146" t="s">
        <v>146</v>
      </c>
      <c r="B43" s="185" t="s">
        <v>92</v>
      </c>
      <c r="C43" s="182" t="s">
        <v>155</v>
      </c>
      <c r="D43" s="143">
        <v>0</v>
      </c>
      <c r="E43" s="143">
        <v>30385.5</v>
      </c>
      <c r="F43" s="143">
        <f>D43-E43</f>
        <v>-30385.5</v>
      </c>
      <c r="G43" s="139"/>
      <c r="H43" s="139"/>
      <c r="I43" s="139"/>
      <c r="J43" s="45"/>
    </row>
    <row r="44" spans="1:10" s="46" customFormat="1" ht="15">
      <c r="A44" s="140" t="s">
        <v>7</v>
      </c>
      <c r="B44" s="141" t="s">
        <v>92</v>
      </c>
      <c r="C44" s="179" t="s">
        <v>126</v>
      </c>
      <c r="D44" s="138">
        <f>D46+D47</f>
        <v>1806000</v>
      </c>
      <c r="E44" s="138">
        <f>E46+E47</f>
        <v>1019553.36</v>
      </c>
      <c r="F44" s="138">
        <f t="shared" si="0"/>
        <v>786446.64</v>
      </c>
      <c r="G44" s="139"/>
      <c r="H44" s="139"/>
      <c r="I44" s="139"/>
      <c r="J44" s="45"/>
    </row>
    <row r="45" spans="1:10" s="46" customFormat="1" ht="16.5" customHeight="1" hidden="1">
      <c r="A45" s="142" t="s">
        <v>8</v>
      </c>
      <c r="B45" s="136" t="s">
        <v>92</v>
      </c>
      <c r="C45" s="179" t="s">
        <v>127</v>
      </c>
      <c r="D45" s="143">
        <f>D46</f>
        <v>0</v>
      </c>
      <c r="E45" s="143">
        <f>E46</f>
        <v>0</v>
      </c>
      <c r="F45" s="143">
        <f>D45-E45</f>
        <v>0</v>
      </c>
      <c r="G45" s="139"/>
      <c r="H45" s="139"/>
      <c r="I45" s="139"/>
      <c r="J45" s="45"/>
    </row>
    <row r="46" spans="1:10" s="46" customFormat="1" ht="64.5" customHeight="1" hidden="1">
      <c r="A46" s="142" t="s">
        <v>224</v>
      </c>
      <c r="B46" s="136" t="s">
        <v>92</v>
      </c>
      <c r="C46" s="179" t="s">
        <v>128</v>
      </c>
      <c r="D46" s="143">
        <v>0</v>
      </c>
      <c r="E46" s="143">
        <v>0</v>
      </c>
      <c r="F46" s="143">
        <f>D46-E46</f>
        <v>0</v>
      </c>
      <c r="G46" s="139"/>
      <c r="H46" s="139"/>
      <c r="I46" s="139"/>
      <c r="J46" s="45"/>
    </row>
    <row r="47" spans="1:10" s="46" customFormat="1" ht="15">
      <c r="A47" s="140" t="s">
        <v>9</v>
      </c>
      <c r="B47" s="141" t="s">
        <v>92</v>
      </c>
      <c r="C47" s="179" t="s">
        <v>129</v>
      </c>
      <c r="D47" s="138">
        <f>D51+D53+D48</f>
        <v>1806000</v>
      </c>
      <c r="E47" s="138">
        <f>E51+E53+E48</f>
        <v>1019553.36</v>
      </c>
      <c r="F47" s="138">
        <f t="shared" si="0"/>
        <v>786446.64</v>
      </c>
      <c r="G47" s="139"/>
      <c r="H47" s="139"/>
      <c r="I47" s="139"/>
      <c r="J47" s="45"/>
    </row>
    <row r="48" spans="1:10" s="46" customFormat="1" ht="15">
      <c r="A48" s="142" t="s">
        <v>448</v>
      </c>
      <c r="B48" s="136" t="s">
        <v>92</v>
      </c>
      <c r="C48" s="179" t="s">
        <v>127</v>
      </c>
      <c r="D48" s="143">
        <f>D49</f>
        <v>0</v>
      </c>
      <c r="E48" s="143">
        <v>-182.87</v>
      </c>
      <c r="F48" s="143">
        <f>D48-E48</f>
        <v>182.87</v>
      </c>
      <c r="G48" s="139"/>
      <c r="H48" s="139"/>
      <c r="I48" s="139"/>
      <c r="J48" s="45"/>
    </row>
    <row r="49" spans="1:10" s="46" customFormat="1" ht="48">
      <c r="A49" s="142" t="s">
        <v>449</v>
      </c>
      <c r="B49" s="136" t="s">
        <v>92</v>
      </c>
      <c r="C49" s="179" t="s">
        <v>457</v>
      </c>
      <c r="D49" s="143">
        <v>0</v>
      </c>
      <c r="E49" s="143">
        <v>-182.87</v>
      </c>
      <c r="F49" s="143">
        <f>D49-E49</f>
        <v>182.87</v>
      </c>
      <c r="G49" s="139"/>
      <c r="H49" s="139"/>
      <c r="I49" s="139"/>
      <c r="J49" s="45"/>
    </row>
    <row r="50" spans="1:10" s="46" customFormat="1" ht="19.5" customHeight="1">
      <c r="A50" s="142" t="s">
        <v>225</v>
      </c>
      <c r="B50" s="136" t="s">
        <v>92</v>
      </c>
      <c r="C50" s="179" t="s">
        <v>226</v>
      </c>
      <c r="D50" s="143">
        <f>D51</f>
        <v>1800000</v>
      </c>
      <c r="E50" s="143">
        <f>E51</f>
        <v>1041329.28</v>
      </c>
      <c r="F50" s="143">
        <f t="shared" si="0"/>
        <v>758670.72</v>
      </c>
      <c r="G50" s="139"/>
      <c r="H50" s="139"/>
      <c r="I50" s="139"/>
      <c r="J50" s="45"/>
    </row>
    <row r="51" spans="1:10" s="46" customFormat="1" ht="49.5" customHeight="1">
      <c r="A51" s="142" t="s">
        <v>227</v>
      </c>
      <c r="B51" s="136" t="s">
        <v>92</v>
      </c>
      <c r="C51" s="179" t="s">
        <v>240</v>
      </c>
      <c r="D51" s="143">
        <v>1800000</v>
      </c>
      <c r="E51" s="143">
        <v>1041329.28</v>
      </c>
      <c r="F51" s="143">
        <f t="shared" si="0"/>
        <v>758670.72</v>
      </c>
      <c r="G51" s="139"/>
      <c r="H51" s="139"/>
      <c r="I51" s="139"/>
      <c r="J51" s="45"/>
    </row>
    <row r="52" spans="1:10" s="46" customFormat="1" ht="22.5" customHeight="1">
      <c r="A52" s="140" t="s">
        <v>228</v>
      </c>
      <c r="B52" s="136" t="s">
        <v>92</v>
      </c>
      <c r="C52" s="179" t="s">
        <v>229</v>
      </c>
      <c r="D52" s="143">
        <f>D53</f>
        <v>6000</v>
      </c>
      <c r="E52" s="143">
        <f>E53</f>
        <v>-21593.05</v>
      </c>
      <c r="F52" s="143">
        <f t="shared" si="0"/>
        <v>27593.05</v>
      </c>
      <c r="G52" s="139"/>
      <c r="H52" s="139"/>
      <c r="I52" s="139"/>
      <c r="J52" s="45"/>
    </row>
    <row r="53" spans="1:10" s="46" customFormat="1" ht="52.5" customHeight="1">
      <c r="A53" s="142" t="s">
        <v>230</v>
      </c>
      <c r="B53" s="136" t="s">
        <v>92</v>
      </c>
      <c r="C53" s="179" t="s">
        <v>458</v>
      </c>
      <c r="D53" s="143">
        <v>6000</v>
      </c>
      <c r="E53" s="143">
        <v>-21593.05</v>
      </c>
      <c r="F53" s="143">
        <f>F52</f>
        <v>27593.05</v>
      </c>
      <c r="G53" s="139"/>
      <c r="H53" s="139"/>
      <c r="I53" s="139"/>
      <c r="J53" s="45"/>
    </row>
    <row r="54" spans="1:10" s="46" customFormat="1" ht="0.75" customHeight="1" hidden="1">
      <c r="A54" s="140" t="s">
        <v>10</v>
      </c>
      <c r="B54" s="141" t="s">
        <v>92</v>
      </c>
      <c r="C54" s="181" t="s">
        <v>130</v>
      </c>
      <c r="D54" s="138">
        <f>D57</f>
        <v>0</v>
      </c>
      <c r="E54" s="138">
        <f>E57</f>
        <v>0</v>
      </c>
      <c r="F54" s="138">
        <f>D54-E54</f>
        <v>0</v>
      </c>
      <c r="G54" s="139"/>
      <c r="H54" s="139"/>
      <c r="I54" s="139"/>
      <c r="J54" s="45"/>
    </row>
    <row r="55" spans="1:10" s="46" customFormat="1" ht="15" hidden="1">
      <c r="A55" s="142" t="s">
        <v>11</v>
      </c>
      <c r="B55" s="136" t="s">
        <v>92</v>
      </c>
      <c r="C55" s="179" t="s">
        <v>131</v>
      </c>
      <c r="D55" s="143">
        <v>0</v>
      </c>
      <c r="E55" s="143">
        <v>0</v>
      </c>
      <c r="F55" s="143">
        <f>D55-E55</f>
        <v>0</v>
      </c>
      <c r="G55" s="139"/>
      <c r="H55" s="139"/>
      <c r="I55" s="139"/>
      <c r="J55" s="45"/>
    </row>
    <row r="56" spans="1:10" s="46" customFormat="1" ht="24" customHeight="1" hidden="1">
      <c r="A56" s="142" t="s">
        <v>12</v>
      </c>
      <c r="B56" s="136" t="s">
        <v>92</v>
      </c>
      <c r="C56" s="179" t="s">
        <v>132</v>
      </c>
      <c r="D56" s="143">
        <f>D57</f>
        <v>0</v>
      </c>
      <c r="E56" s="143">
        <f>E57</f>
        <v>0</v>
      </c>
      <c r="F56" s="143">
        <f>D56-E56</f>
        <v>0</v>
      </c>
      <c r="G56" s="139"/>
      <c r="H56" s="139"/>
      <c r="I56" s="139"/>
      <c r="J56" s="45"/>
    </row>
    <row r="57" spans="1:10" s="46" customFormat="1" ht="35.25" customHeight="1" hidden="1">
      <c r="A57" s="142" t="s">
        <v>13</v>
      </c>
      <c r="B57" s="136" t="s">
        <v>92</v>
      </c>
      <c r="C57" s="179" t="s">
        <v>133</v>
      </c>
      <c r="D57" s="143">
        <v>0</v>
      </c>
      <c r="E57" s="143">
        <v>0</v>
      </c>
      <c r="F57" s="143">
        <f>D57-E57</f>
        <v>0</v>
      </c>
      <c r="G57" s="139"/>
      <c r="H57" s="139"/>
      <c r="I57" s="139"/>
      <c r="J57" s="45"/>
    </row>
    <row r="58" spans="1:10" s="46" customFormat="1" ht="54.75" customHeight="1">
      <c r="A58" s="140" t="s">
        <v>14</v>
      </c>
      <c r="B58" s="141" t="s">
        <v>92</v>
      </c>
      <c r="C58" s="179" t="s">
        <v>134</v>
      </c>
      <c r="D58" s="138">
        <f>D59</f>
        <v>369000</v>
      </c>
      <c r="E58" s="138">
        <f>E59</f>
        <v>228528.86</v>
      </c>
      <c r="F58" s="138">
        <f>D58-E58</f>
        <v>140471.14</v>
      </c>
      <c r="G58" s="139"/>
      <c r="H58" s="139"/>
      <c r="I58" s="139"/>
      <c r="J58" s="45"/>
    </row>
    <row r="59" spans="1:10" s="46" customFormat="1" ht="120" customHeight="1">
      <c r="A59" s="142" t="s">
        <v>15</v>
      </c>
      <c r="B59" s="136" t="s">
        <v>92</v>
      </c>
      <c r="C59" s="179" t="s">
        <v>135</v>
      </c>
      <c r="D59" s="143">
        <f>D61+D64</f>
        <v>369000</v>
      </c>
      <c r="E59" s="143">
        <f>E60+E62+E63</f>
        <v>228528.86</v>
      </c>
      <c r="F59" s="143">
        <f>F61+F64</f>
        <v>144627.39</v>
      </c>
      <c r="G59" s="139"/>
      <c r="H59" s="139"/>
      <c r="I59" s="139"/>
      <c r="J59" s="45"/>
    </row>
    <row r="60" spans="1:10" s="46" customFormat="1" ht="82.5" customHeight="1">
      <c r="A60" s="142" t="s">
        <v>16</v>
      </c>
      <c r="B60" s="136" t="s">
        <v>92</v>
      </c>
      <c r="C60" s="179" t="s">
        <v>156</v>
      </c>
      <c r="D60" s="143">
        <f>D61</f>
        <v>355000</v>
      </c>
      <c r="E60" s="143">
        <f>E61</f>
        <v>122855.23</v>
      </c>
      <c r="F60" s="143">
        <f aca="true" t="shared" si="1" ref="F60:F75">D60-E60</f>
        <v>232144.77000000002</v>
      </c>
      <c r="G60" s="139"/>
      <c r="H60" s="139"/>
      <c r="I60" s="139"/>
      <c r="J60" s="45"/>
    </row>
    <row r="61" spans="1:10" s="46" customFormat="1" ht="105" customHeight="1">
      <c r="A61" s="142" t="s">
        <v>231</v>
      </c>
      <c r="B61" s="136" t="s">
        <v>92</v>
      </c>
      <c r="C61" s="179" t="s">
        <v>235</v>
      </c>
      <c r="D61" s="143">
        <v>355000</v>
      </c>
      <c r="E61" s="143">
        <v>122855.23</v>
      </c>
      <c r="F61" s="143">
        <f t="shared" si="1"/>
        <v>232144.77000000002</v>
      </c>
      <c r="G61" s="139"/>
      <c r="H61" s="139"/>
      <c r="I61" s="139"/>
      <c r="J61" s="45"/>
    </row>
    <row r="62" spans="1:10" s="46" customFormat="1" ht="105" customHeight="1">
      <c r="A62" s="142" t="s">
        <v>501</v>
      </c>
      <c r="B62" s="136" t="s">
        <v>92</v>
      </c>
      <c r="C62" s="179" t="s">
        <v>500</v>
      </c>
      <c r="D62" s="143">
        <v>0</v>
      </c>
      <c r="E62" s="143">
        <v>4156.25</v>
      </c>
      <c r="F62" s="143">
        <f>D62-E62</f>
        <v>-4156.25</v>
      </c>
      <c r="G62" s="139"/>
      <c r="H62" s="139"/>
      <c r="I62" s="139"/>
      <c r="J62" s="45"/>
    </row>
    <row r="63" spans="1:10" s="46" customFormat="1" ht="101.25" customHeight="1">
      <c r="A63" s="147" t="s">
        <v>177</v>
      </c>
      <c r="B63" s="136" t="s">
        <v>92</v>
      </c>
      <c r="C63" s="179" t="s">
        <v>197</v>
      </c>
      <c r="D63" s="143">
        <f>D64</f>
        <v>14000</v>
      </c>
      <c r="E63" s="143">
        <f>E64</f>
        <v>101517.38</v>
      </c>
      <c r="F63" s="143">
        <f>D63-E63</f>
        <v>-87517.38</v>
      </c>
      <c r="G63" s="139"/>
      <c r="H63" s="139"/>
      <c r="I63" s="139"/>
      <c r="J63" s="45"/>
    </row>
    <row r="64" spans="1:10" s="46" customFormat="1" ht="86.25" customHeight="1">
      <c r="A64" s="147" t="s">
        <v>232</v>
      </c>
      <c r="B64" s="136" t="s">
        <v>92</v>
      </c>
      <c r="C64" s="179" t="s">
        <v>236</v>
      </c>
      <c r="D64" s="143">
        <v>14000</v>
      </c>
      <c r="E64" s="143">
        <v>101517.38</v>
      </c>
      <c r="F64" s="143">
        <f>D64-E64</f>
        <v>-87517.38</v>
      </c>
      <c r="G64" s="139"/>
      <c r="H64" s="139"/>
      <c r="I64" s="139"/>
      <c r="J64" s="45"/>
    </row>
    <row r="65" spans="1:10" s="46" customFormat="1" ht="37.5" customHeight="1" hidden="1">
      <c r="A65" s="140" t="s">
        <v>176</v>
      </c>
      <c r="B65" s="141" t="s">
        <v>92</v>
      </c>
      <c r="C65" s="181" t="s">
        <v>200</v>
      </c>
      <c r="D65" s="138">
        <f>D67</f>
        <v>0</v>
      </c>
      <c r="E65" s="138">
        <f>E67</f>
        <v>0</v>
      </c>
      <c r="F65" s="138">
        <f>F67</f>
        <v>0</v>
      </c>
      <c r="G65" s="139"/>
      <c r="H65" s="139"/>
      <c r="I65" s="139"/>
      <c r="J65" s="45"/>
    </row>
    <row r="66" spans="1:10" s="46" customFormat="1" ht="22.5" customHeight="1" hidden="1">
      <c r="A66" s="142" t="s">
        <v>174</v>
      </c>
      <c r="B66" s="136" t="s">
        <v>92</v>
      </c>
      <c r="C66" s="179" t="s">
        <v>199</v>
      </c>
      <c r="D66" s="143">
        <f>D67</f>
        <v>0</v>
      </c>
      <c r="E66" s="143">
        <f>E67</f>
        <v>0</v>
      </c>
      <c r="F66" s="143">
        <f>F67</f>
        <v>0</v>
      </c>
      <c r="G66" s="139"/>
      <c r="H66" s="139"/>
      <c r="I66" s="139"/>
      <c r="J66" s="45"/>
    </row>
    <row r="67" spans="1:10" s="46" customFormat="1" ht="34.5" customHeight="1" hidden="1">
      <c r="A67" s="142" t="s">
        <v>175</v>
      </c>
      <c r="B67" s="136" t="s">
        <v>92</v>
      </c>
      <c r="C67" s="179" t="s">
        <v>198</v>
      </c>
      <c r="D67" s="143">
        <v>0</v>
      </c>
      <c r="E67" s="143">
        <v>0</v>
      </c>
      <c r="F67" s="143">
        <f>D67-E67</f>
        <v>0</v>
      </c>
      <c r="G67" s="139"/>
      <c r="H67" s="139"/>
      <c r="I67" s="139"/>
      <c r="J67" s="45"/>
    </row>
    <row r="68" spans="1:10" s="46" customFormat="1" ht="41.25" customHeight="1">
      <c r="A68" s="140" t="s">
        <v>17</v>
      </c>
      <c r="B68" s="141" t="s">
        <v>92</v>
      </c>
      <c r="C68" s="179" t="s">
        <v>136</v>
      </c>
      <c r="D68" s="138">
        <f>D70+D75+D72</f>
        <v>370000</v>
      </c>
      <c r="E68" s="138">
        <f>E73+E86</f>
        <v>491032.89999999997</v>
      </c>
      <c r="F68" s="138">
        <f t="shared" si="1"/>
        <v>-121032.89999999997</v>
      </c>
      <c r="G68" s="139"/>
      <c r="H68" s="139"/>
      <c r="I68" s="139"/>
      <c r="J68" s="45"/>
    </row>
    <row r="69" spans="1:10" s="46" customFormat="1" ht="15" hidden="1">
      <c r="A69" s="142" t="s">
        <v>18</v>
      </c>
      <c r="B69" s="136" t="s">
        <v>92</v>
      </c>
      <c r="C69" s="179" t="s">
        <v>137</v>
      </c>
      <c r="D69" s="143">
        <f>D70</f>
        <v>0</v>
      </c>
      <c r="E69" s="143">
        <f>E70</f>
        <v>2430112.7</v>
      </c>
      <c r="F69" s="143">
        <f t="shared" si="1"/>
        <v>-2430112.7</v>
      </c>
      <c r="G69" s="139"/>
      <c r="H69" s="139"/>
      <c r="I69" s="139"/>
      <c r="J69" s="45"/>
    </row>
    <row r="70" spans="1:10" s="46" customFormat="1" ht="23.25" customHeight="1" hidden="1">
      <c r="A70" s="142" t="s">
        <v>19</v>
      </c>
      <c r="B70" s="136" t="s">
        <v>92</v>
      </c>
      <c r="C70" s="179" t="s">
        <v>138</v>
      </c>
      <c r="D70" s="143">
        <v>0</v>
      </c>
      <c r="E70" s="143">
        <v>2430112.7</v>
      </c>
      <c r="F70" s="143">
        <f t="shared" si="1"/>
        <v>-2430112.7</v>
      </c>
      <c r="G70" s="139"/>
      <c r="H70" s="139"/>
      <c r="I70" s="139"/>
      <c r="J70" s="45"/>
    </row>
    <row r="71" spans="1:10" s="46" customFormat="1" ht="14.25" customHeight="1" hidden="1">
      <c r="A71" s="142" t="s">
        <v>167</v>
      </c>
      <c r="B71" s="136" t="s">
        <v>92</v>
      </c>
      <c r="C71" s="179" t="s">
        <v>137</v>
      </c>
      <c r="D71" s="143">
        <f>D72</f>
        <v>0</v>
      </c>
      <c r="E71" s="143">
        <f>E72</f>
        <v>0</v>
      </c>
      <c r="F71" s="143">
        <f>F72</f>
        <v>0</v>
      </c>
      <c r="G71" s="139"/>
      <c r="H71" s="139"/>
      <c r="I71" s="139"/>
      <c r="J71" s="45"/>
    </row>
    <row r="72" spans="1:10" s="46" customFormat="1" ht="28.5" customHeight="1" hidden="1">
      <c r="A72" s="142" t="s">
        <v>233</v>
      </c>
      <c r="B72" s="136" t="s">
        <v>92</v>
      </c>
      <c r="C72" s="179" t="s">
        <v>237</v>
      </c>
      <c r="D72" s="143">
        <v>0</v>
      </c>
      <c r="E72" s="143">
        <v>0</v>
      </c>
      <c r="F72" s="143">
        <f>D72-E72</f>
        <v>0</v>
      </c>
      <c r="G72" s="139"/>
      <c r="H72" s="139"/>
      <c r="I72" s="139"/>
      <c r="J72" s="45"/>
    </row>
    <row r="73" spans="1:10" s="46" customFormat="1" ht="63.75" customHeight="1">
      <c r="A73" s="142" t="s">
        <v>20</v>
      </c>
      <c r="B73" s="136" t="s">
        <v>92</v>
      </c>
      <c r="C73" s="179" t="s">
        <v>139</v>
      </c>
      <c r="D73" s="143">
        <f>D75</f>
        <v>370000</v>
      </c>
      <c r="E73" s="143">
        <f>E75</f>
        <v>55814.93</v>
      </c>
      <c r="F73" s="143">
        <f t="shared" si="1"/>
        <v>314185.07</v>
      </c>
      <c r="G73" s="139"/>
      <c r="H73" s="139"/>
      <c r="I73" s="139"/>
      <c r="J73" s="45"/>
    </row>
    <row r="74" spans="1:10" s="46" customFormat="1" ht="44.25" customHeight="1">
      <c r="A74" s="142" t="s">
        <v>21</v>
      </c>
      <c r="B74" s="136" t="s">
        <v>92</v>
      </c>
      <c r="C74" s="179" t="s">
        <v>140</v>
      </c>
      <c r="D74" s="143">
        <f>D75</f>
        <v>370000</v>
      </c>
      <c r="E74" s="143">
        <f>E75</f>
        <v>55814.93</v>
      </c>
      <c r="F74" s="143">
        <f t="shared" si="1"/>
        <v>314185.07</v>
      </c>
      <c r="G74" s="139"/>
      <c r="H74" s="139"/>
      <c r="I74" s="139"/>
      <c r="J74" s="45"/>
    </row>
    <row r="75" spans="1:10" s="46" customFormat="1" ht="53.25" customHeight="1">
      <c r="A75" s="142" t="s">
        <v>234</v>
      </c>
      <c r="B75" s="136" t="s">
        <v>92</v>
      </c>
      <c r="C75" s="179" t="s">
        <v>238</v>
      </c>
      <c r="D75" s="143">
        <v>370000</v>
      </c>
      <c r="E75" s="143">
        <v>55814.93</v>
      </c>
      <c r="F75" s="143">
        <f t="shared" si="1"/>
        <v>314185.07</v>
      </c>
      <c r="G75" s="139"/>
      <c r="H75" s="139"/>
      <c r="I75" s="139"/>
      <c r="J75" s="45"/>
    </row>
    <row r="76" spans="1:10" s="46" customFormat="1" ht="0.75" customHeight="1" hidden="1">
      <c r="A76" s="140" t="s">
        <v>153</v>
      </c>
      <c r="B76" s="141" t="s">
        <v>92</v>
      </c>
      <c r="C76" s="181" t="s">
        <v>154</v>
      </c>
      <c r="D76" s="138">
        <f>D78</f>
        <v>0</v>
      </c>
      <c r="E76" s="138">
        <f>E78</f>
        <v>7165.95</v>
      </c>
      <c r="F76" s="138">
        <f>F78</f>
        <v>-7165.95</v>
      </c>
      <c r="G76" s="139"/>
      <c r="H76" s="139"/>
      <c r="I76" s="139"/>
      <c r="J76" s="45"/>
    </row>
    <row r="77" spans="1:10" s="46" customFormat="1" ht="45" customHeight="1" hidden="1">
      <c r="A77" s="142" t="s">
        <v>151</v>
      </c>
      <c r="B77" s="136" t="s">
        <v>92</v>
      </c>
      <c r="C77" s="179" t="s">
        <v>149</v>
      </c>
      <c r="D77" s="143">
        <f>D78</f>
        <v>0</v>
      </c>
      <c r="E77" s="143">
        <f>E78</f>
        <v>7165.95</v>
      </c>
      <c r="F77" s="143">
        <f>F78</f>
        <v>-7165.95</v>
      </c>
      <c r="G77" s="139"/>
      <c r="H77" s="139"/>
      <c r="I77" s="139"/>
      <c r="J77" s="45"/>
    </row>
    <row r="78" spans="1:10" s="46" customFormat="1" ht="45" customHeight="1" hidden="1">
      <c r="A78" s="142" t="s">
        <v>152</v>
      </c>
      <c r="B78" s="136" t="s">
        <v>92</v>
      </c>
      <c r="C78" s="179" t="s">
        <v>150</v>
      </c>
      <c r="D78" s="143">
        <v>0</v>
      </c>
      <c r="E78" s="143">
        <v>7165.95</v>
      </c>
      <c r="F78" s="143">
        <f aca="true" t="shared" si="2" ref="F78:F99">D78-E78</f>
        <v>-7165.95</v>
      </c>
      <c r="G78" s="139"/>
      <c r="H78" s="139"/>
      <c r="I78" s="139"/>
      <c r="J78" s="45"/>
    </row>
    <row r="79" spans="1:10" s="46" customFormat="1" ht="18.75" customHeight="1" hidden="1">
      <c r="A79" s="142" t="s">
        <v>153</v>
      </c>
      <c r="B79" s="136" t="s">
        <v>92</v>
      </c>
      <c r="C79" s="179" t="s">
        <v>201</v>
      </c>
      <c r="D79" s="148">
        <f>D80</f>
        <v>0</v>
      </c>
      <c r="E79" s="148">
        <f>E80</f>
        <v>0</v>
      </c>
      <c r="F79" s="148">
        <f>F80</f>
        <v>0</v>
      </c>
      <c r="G79" s="139"/>
      <c r="H79" s="139"/>
      <c r="I79" s="139"/>
      <c r="J79" s="45"/>
    </row>
    <row r="80" spans="1:10" s="46" customFormat="1" ht="35.25" customHeight="1" hidden="1">
      <c r="A80" s="149" t="s">
        <v>196</v>
      </c>
      <c r="B80" s="136" t="s">
        <v>92</v>
      </c>
      <c r="C80" s="183" t="s">
        <v>214</v>
      </c>
      <c r="D80" s="148">
        <v>0</v>
      </c>
      <c r="E80" s="148">
        <v>0</v>
      </c>
      <c r="F80" s="148">
        <f>D80-E80</f>
        <v>0</v>
      </c>
      <c r="G80" s="139"/>
      <c r="H80" s="139"/>
      <c r="I80" s="139"/>
      <c r="J80" s="45"/>
    </row>
    <row r="81" spans="1:10" s="46" customFormat="1" ht="15" hidden="1">
      <c r="A81" s="140" t="s">
        <v>22</v>
      </c>
      <c r="B81" s="141" t="s">
        <v>92</v>
      </c>
      <c r="C81" s="179" t="s">
        <v>202</v>
      </c>
      <c r="D81" s="138">
        <f>D83+D85</f>
        <v>0</v>
      </c>
      <c r="E81" s="138">
        <f>E83+E85</f>
        <v>0</v>
      </c>
      <c r="F81" s="138">
        <f t="shared" si="2"/>
        <v>0</v>
      </c>
      <c r="G81" s="139"/>
      <c r="H81" s="139"/>
      <c r="I81" s="139"/>
      <c r="J81" s="45"/>
    </row>
    <row r="82" spans="1:10" s="46" customFormat="1" ht="15" hidden="1">
      <c r="A82" s="142" t="s">
        <v>100</v>
      </c>
      <c r="B82" s="141" t="s">
        <v>92</v>
      </c>
      <c r="C82" s="179" t="s">
        <v>203</v>
      </c>
      <c r="D82" s="143">
        <f>D83</f>
        <v>0</v>
      </c>
      <c r="E82" s="143">
        <f>E83</f>
        <v>0</v>
      </c>
      <c r="F82" s="143">
        <f t="shared" si="2"/>
        <v>0</v>
      </c>
      <c r="G82" s="139"/>
      <c r="H82" s="139"/>
      <c r="I82" s="139"/>
      <c r="J82" s="45"/>
    </row>
    <row r="83" spans="1:10" s="46" customFormat="1" ht="24.75" customHeight="1" hidden="1">
      <c r="A83" s="142" t="s">
        <v>101</v>
      </c>
      <c r="B83" s="141" t="s">
        <v>92</v>
      </c>
      <c r="C83" s="179" t="s">
        <v>204</v>
      </c>
      <c r="D83" s="143">
        <v>0</v>
      </c>
      <c r="E83" s="143">
        <v>0</v>
      </c>
      <c r="F83" s="143">
        <f t="shared" si="2"/>
        <v>0</v>
      </c>
      <c r="G83" s="139"/>
      <c r="H83" s="139"/>
      <c r="I83" s="139"/>
      <c r="J83" s="45"/>
    </row>
    <row r="84" spans="1:10" s="46" customFormat="1" ht="15" hidden="1">
      <c r="A84" s="147" t="s">
        <v>194</v>
      </c>
      <c r="B84" s="136" t="s">
        <v>92</v>
      </c>
      <c r="C84" s="179" t="s">
        <v>205</v>
      </c>
      <c r="D84" s="143">
        <f>D85</f>
        <v>0</v>
      </c>
      <c r="E84" s="143">
        <f>E85</f>
        <v>0</v>
      </c>
      <c r="F84" s="143">
        <f t="shared" si="2"/>
        <v>0</v>
      </c>
      <c r="G84" s="139"/>
      <c r="H84" s="139"/>
      <c r="I84" s="139"/>
      <c r="J84" s="45"/>
    </row>
    <row r="85" spans="1:10" s="46" customFormat="1" ht="27" customHeight="1" hidden="1">
      <c r="A85" s="147" t="s">
        <v>195</v>
      </c>
      <c r="B85" s="136" t="s">
        <v>92</v>
      </c>
      <c r="C85" s="179" t="s">
        <v>239</v>
      </c>
      <c r="D85" s="143">
        <v>0</v>
      </c>
      <c r="E85" s="143">
        <v>0</v>
      </c>
      <c r="F85" s="143">
        <f t="shared" si="2"/>
        <v>0</v>
      </c>
      <c r="G85" s="139"/>
      <c r="H85" s="139"/>
      <c r="I85" s="139"/>
      <c r="J85" s="45"/>
    </row>
    <row r="86" spans="1:11" s="46" customFormat="1" ht="66" customHeight="1">
      <c r="A86" s="172" t="s">
        <v>469</v>
      </c>
      <c r="B86" s="136" t="s">
        <v>92</v>
      </c>
      <c r="C86" s="179" t="s">
        <v>471</v>
      </c>
      <c r="D86" s="143">
        <v>0</v>
      </c>
      <c r="E86" s="150">
        <f>E87</f>
        <v>435217.97</v>
      </c>
      <c r="F86" s="150">
        <f>D86-E86</f>
        <v>-435217.97</v>
      </c>
      <c r="G86" s="139"/>
      <c r="H86" s="139"/>
      <c r="I86" s="139"/>
      <c r="J86" s="45"/>
      <c r="K86" s="97"/>
    </row>
    <row r="87" spans="1:11" s="46" customFormat="1" ht="66" customHeight="1">
      <c r="A87" s="147" t="s">
        <v>470</v>
      </c>
      <c r="B87" s="136" t="s">
        <v>92</v>
      </c>
      <c r="C87" s="179" t="s">
        <v>462</v>
      </c>
      <c r="D87" s="143">
        <v>0</v>
      </c>
      <c r="E87" s="150">
        <v>435217.97</v>
      </c>
      <c r="F87" s="150">
        <f>D87-E87</f>
        <v>-435217.97</v>
      </c>
      <c r="G87" s="139"/>
      <c r="H87" s="139"/>
      <c r="I87" s="139"/>
      <c r="J87" s="45"/>
      <c r="K87" s="97"/>
    </row>
    <row r="88" spans="1:10" s="46" customFormat="1" ht="15">
      <c r="A88" s="140" t="s">
        <v>23</v>
      </c>
      <c r="B88" s="141" t="s">
        <v>92</v>
      </c>
      <c r="C88" s="179" t="s">
        <v>354</v>
      </c>
      <c r="D88" s="138">
        <f>D90+D95+D97+D99+D102+D125+D131+D105+D133+D134+D137+D138+D116+D142+D119+D122</f>
        <v>4356155</v>
      </c>
      <c r="E88" s="138">
        <f>E89+E122</f>
        <v>1818409.56</v>
      </c>
      <c r="F88" s="138">
        <f t="shared" si="2"/>
        <v>2537745.44</v>
      </c>
      <c r="G88" s="139"/>
      <c r="H88" s="139"/>
      <c r="I88" s="139"/>
      <c r="J88" s="45"/>
    </row>
    <row r="89" spans="1:10" s="46" customFormat="1" ht="39.75" customHeight="1">
      <c r="A89" s="142" t="s">
        <v>24</v>
      </c>
      <c r="B89" s="136" t="s">
        <v>92</v>
      </c>
      <c r="C89" s="179" t="s">
        <v>353</v>
      </c>
      <c r="D89" s="143">
        <f>D88+D122</f>
        <v>4356155</v>
      </c>
      <c r="E89" s="143">
        <f>E90+E116+E126+E143+E119+E129+E122</f>
        <v>1818409.56</v>
      </c>
      <c r="F89" s="143">
        <f t="shared" si="2"/>
        <v>2537745.44</v>
      </c>
      <c r="G89" s="139"/>
      <c r="H89" s="139"/>
      <c r="I89" s="139"/>
      <c r="J89" s="45"/>
    </row>
    <row r="90" spans="1:10" s="46" customFormat="1" ht="27" customHeight="1">
      <c r="A90" s="140" t="s">
        <v>25</v>
      </c>
      <c r="B90" s="141" t="s">
        <v>92</v>
      </c>
      <c r="C90" s="179" t="s">
        <v>352</v>
      </c>
      <c r="D90" s="138">
        <f>D92+D94+D104</f>
        <v>4131000</v>
      </c>
      <c r="E90" s="138">
        <f>E92+E94+E104</f>
        <v>1721250</v>
      </c>
      <c r="F90" s="138">
        <f t="shared" si="2"/>
        <v>2409750</v>
      </c>
      <c r="G90" s="139"/>
      <c r="H90" s="139"/>
      <c r="I90" s="139"/>
      <c r="J90" s="97"/>
    </row>
    <row r="91" spans="1:10" s="46" customFormat="1" ht="24.75" hidden="1">
      <c r="A91" s="142" t="s">
        <v>26</v>
      </c>
      <c r="B91" s="136" t="s">
        <v>92</v>
      </c>
      <c r="C91" s="179" t="s">
        <v>206</v>
      </c>
      <c r="D91" s="143">
        <f>D92</f>
        <v>0</v>
      </c>
      <c r="E91" s="143">
        <f>E92</f>
        <v>0</v>
      </c>
      <c r="F91" s="143">
        <f t="shared" si="2"/>
        <v>0</v>
      </c>
      <c r="G91" s="139"/>
      <c r="H91" s="139"/>
      <c r="I91" s="139"/>
      <c r="J91" s="45"/>
    </row>
    <row r="92" spans="1:10" s="46" customFormat="1" ht="25.5" customHeight="1" hidden="1">
      <c r="A92" s="142" t="s">
        <v>27</v>
      </c>
      <c r="B92" s="136" t="s">
        <v>92</v>
      </c>
      <c r="C92" s="179" t="s">
        <v>207</v>
      </c>
      <c r="D92" s="143">
        <v>0</v>
      </c>
      <c r="E92" s="143">
        <v>0</v>
      </c>
      <c r="F92" s="143">
        <f t="shared" si="2"/>
        <v>0</v>
      </c>
      <c r="G92" s="139"/>
      <c r="H92" s="139"/>
      <c r="I92" s="139"/>
      <c r="J92" s="45"/>
    </row>
    <row r="93" spans="1:10" s="46" customFormat="1" ht="41.25" customHeight="1">
      <c r="A93" s="142" t="s">
        <v>28</v>
      </c>
      <c r="B93" s="136" t="s">
        <v>92</v>
      </c>
      <c r="C93" s="179" t="s">
        <v>351</v>
      </c>
      <c r="D93" s="143">
        <f>D94</f>
        <v>4131000</v>
      </c>
      <c r="E93" s="143">
        <f>E94</f>
        <v>1721250</v>
      </c>
      <c r="F93" s="143">
        <f t="shared" si="2"/>
        <v>2409750</v>
      </c>
      <c r="G93" s="139"/>
      <c r="H93" s="139"/>
      <c r="I93" s="139"/>
      <c r="J93" s="45"/>
    </row>
    <row r="94" spans="1:13" s="46" customFormat="1" ht="53.25" customHeight="1">
      <c r="A94" s="142" t="s">
        <v>386</v>
      </c>
      <c r="B94" s="136" t="s">
        <v>92</v>
      </c>
      <c r="C94" s="179" t="s">
        <v>350</v>
      </c>
      <c r="D94" s="143">
        <v>4131000</v>
      </c>
      <c r="E94" s="143">
        <v>1721250</v>
      </c>
      <c r="F94" s="143">
        <f>D94-E94</f>
        <v>2409750</v>
      </c>
      <c r="G94" s="139"/>
      <c r="H94" s="139"/>
      <c r="I94" s="139"/>
      <c r="J94" s="97"/>
      <c r="M94" s="97"/>
    </row>
    <row r="95" spans="1:10" s="46" customFormat="1" ht="48.75" hidden="1">
      <c r="A95" s="142" t="s">
        <v>98</v>
      </c>
      <c r="B95" s="136" t="s">
        <v>92</v>
      </c>
      <c r="C95" s="179" t="s">
        <v>99</v>
      </c>
      <c r="D95" s="143">
        <v>0</v>
      </c>
      <c r="E95" s="143">
        <v>0</v>
      </c>
      <c r="F95" s="143">
        <f t="shared" si="2"/>
        <v>0</v>
      </c>
      <c r="G95" s="139"/>
      <c r="H95" s="139"/>
      <c r="I95" s="139"/>
      <c r="J95" s="45"/>
    </row>
    <row r="96" spans="1:10" s="46" customFormat="1" ht="84" hidden="1">
      <c r="A96" s="140" t="s">
        <v>103</v>
      </c>
      <c r="B96" s="141" t="s">
        <v>92</v>
      </c>
      <c r="C96" s="181" t="s">
        <v>105</v>
      </c>
      <c r="D96" s="138">
        <v>0</v>
      </c>
      <c r="E96" s="138">
        <v>0</v>
      </c>
      <c r="F96" s="138">
        <f t="shared" si="2"/>
        <v>0</v>
      </c>
      <c r="G96" s="139"/>
      <c r="H96" s="139"/>
      <c r="I96" s="139"/>
      <c r="J96" s="45"/>
    </row>
    <row r="97" spans="1:10" s="46" customFormat="1" ht="114.75" customHeight="1" hidden="1">
      <c r="A97" s="140" t="s">
        <v>93</v>
      </c>
      <c r="B97" s="141" t="s">
        <v>92</v>
      </c>
      <c r="C97" s="181" t="s">
        <v>108</v>
      </c>
      <c r="D97" s="138">
        <v>0</v>
      </c>
      <c r="E97" s="138">
        <v>0</v>
      </c>
      <c r="F97" s="138">
        <f t="shared" si="2"/>
        <v>0</v>
      </c>
      <c r="G97" s="139"/>
      <c r="H97" s="139"/>
      <c r="I97" s="139"/>
      <c r="J97" s="45"/>
    </row>
    <row r="98" spans="1:10" s="46" customFormat="1" ht="55.5" customHeight="1" hidden="1">
      <c r="A98" s="140" t="s">
        <v>104</v>
      </c>
      <c r="B98" s="141" t="s">
        <v>92</v>
      </c>
      <c r="C98" s="181" t="s">
        <v>106</v>
      </c>
      <c r="D98" s="138">
        <v>0</v>
      </c>
      <c r="E98" s="138">
        <v>0</v>
      </c>
      <c r="F98" s="138">
        <f t="shared" si="2"/>
        <v>0</v>
      </c>
      <c r="G98" s="139"/>
      <c r="H98" s="139"/>
      <c r="I98" s="139"/>
      <c r="J98" s="45"/>
    </row>
    <row r="99" spans="1:10" s="46" customFormat="1" ht="57.75" customHeight="1" hidden="1">
      <c r="A99" s="140" t="s">
        <v>94</v>
      </c>
      <c r="B99" s="141" t="s">
        <v>92</v>
      </c>
      <c r="C99" s="181" t="s">
        <v>107</v>
      </c>
      <c r="D99" s="138">
        <v>0</v>
      </c>
      <c r="E99" s="138">
        <v>0</v>
      </c>
      <c r="F99" s="138">
        <f t="shared" si="2"/>
        <v>0</v>
      </c>
      <c r="G99" s="139"/>
      <c r="H99" s="139"/>
      <c r="I99" s="139"/>
      <c r="J99" s="45"/>
    </row>
    <row r="100" spans="1:10" s="46" customFormat="1" ht="36" hidden="1">
      <c r="A100" s="140" t="s">
        <v>29</v>
      </c>
      <c r="B100" s="141" t="s">
        <v>92</v>
      </c>
      <c r="C100" s="181" t="s">
        <v>30</v>
      </c>
      <c r="D100" s="138">
        <v>0</v>
      </c>
      <c r="E100" s="138">
        <f>E101</f>
        <v>0</v>
      </c>
      <c r="F100" s="138">
        <f>F101</f>
        <v>0</v>
      </c>
      <c r="G100" s="139"/>
      <c r="H100" s="139"/>
      <c r="I100" s="139"/>
      <c r="J100" s="45"/>
    </row>
    <row r="101" spans="1:10" s="46" customFormat="1" ht="0.75" customHeight="1" hidden="1">
      <c r="A101" s="142" t="s">
        <v>31</v>
      </c>
      <c r="B101" s="136" t="s">
        <v>92</v>
      </c>
      <c r="C101" s="179" t="s">
        <v>32</v>
      </c>
      <c r="D101" s="143">
        <v>0</v>
      </c>
      <c r="E101" s="143">
        <v>0</v>
      </c>
      <c r="F101" s="143">
        <f aca="true" t="shared" si="3" ref="F101:F115">D101-E101</f>
        <v>0</v>
      </c>
      <c r="G101" s="139"/>
      <c r="H101" s="139"/>
      <c r="I101" s="139"/>
      <c r="J101" s="45"/>
    </row>
    <row r="102" spans="1:10" s="46" customFormat="1" ht="15" hidden="1">
      <c r="A102" s="142" t="s">
        <v>33</v>
      </c>
      <c r="B102" s="136" t="s">
        <v>92</v>
      </c>
      <c r="C102" s="179" t="s">
        <v>34</v>
      </c>
      <c r="D102" s="143">
        <v>0</v>
      </c>
      <c r="E102" s="143">
        <v>0</v>
      </c>
      <c r="F102" s="143">
        <f t="shared" si="3"/>
        <v>0</v>
      </c>
      <c r="G102" s="139"/>
      <c r="H102" s="139"/>
      <c r="I102" s="139"/>
      <c r="J102" s="45"/>
    </row>
    <row r="103" spans="1:10" s="46" customFormat="1" ht="15" hidden="1">
      <c r="A103" s="142" t="s">
        <v>172</v>
      </c>
      <c r="B103" s="136" t="s">
        <v>92</v>
      </c>
      <c r="C103" s="179" t="s">
        <v>208</v>
      </c>
      <c r="D103" s="143">
        <f>D104</f>
        <v>0</v>
      </c>
      <c r="E103" s="143">
        <f>E104</f>
        <v>0</v>
      </c>
      <c r="F103" s="143">
        <f>F104</f>
        <v>0</v>
      </c>
      <c r="G103" s="139"/>
      <c r="H103" s="139"/>
      <c r="I103" s="139"/>
      <c r="J103" s="45"/>
    </row>
    <row r="104" spans="1:10" s="46" customFormat="1" ht="15" hidden="1">
      <c r="A104" s="142" t="s">
        <v>173</v>
      </c>
      <c r="B104" s="136" t="s">
        <v>92</v>
      </c>
      <c r="C104" s="179" t="s">
        <v>209</v>
      </c>
      <c r="D104" s="143">
        <v>0</v>
      </c>
      <c r="E104" s="143">
        <v>0</v>
      </c>
      <c r="F104" s="143">
        <f>D104-E104</f>
        <v>0</v>
      </c>
      <c r="G104" s="139"/>
      <c r="H104" s="139"/>
      <c r="I104" s="139"/>
      <c r="J104" s="45"/>
    </row>
    <row r="105" spans="1:10" s="46" customFormat="1" ht="33.75" customHeight="1" hidden="1">
      <c r="A105" s="151" t="s">
        <v>29</v>
      </c>
      <c r="B105" s="141" t="s">
        <v>92</v>
      </c>
      <c r="C105" s="181" t="s">
        <v>30</v>
      </c>
      <c r="D105" s="138">
        <f>D107+D109+D115+D111+D113</f>
        <v>0</v>
      </c>
      <c r="E105" s="138">
        <f>E107+E109+E115+E111+E113</f>
        <v>0</v>
      </c>
      <c r="F105" s="138">
        <f t="shared" si="3"/>
        <v>0</v>
      </c>
      <c r="G105" s="139"/>
      <c r="H105" s="139"/>
      <c r="I105" s="139"/>
      <c r="J105" s="45"/>
    </row>
    <row r="106" spans="1:10" s="46" customFormat="1" ht="82.5" customHeight="1" hidden="1">
      <c r="A106" s="142" t="s">
        <v>103</v>
      </c>
      <c r="B106" s="141" t="s">
        <v>92</v>
      </c>
      <c r="C106" s="179" t="s">
        <v>105</v>
      </c>
      <c r="D106" s="143">
        <v>0</v>
      </c>
      <c r="E106" s="143">
        <v>0</v>
      </c>
      <c r="F106" s="143">
        <f t="shared" si="3"/>
        <v>0</v>
      </c>
      <c r="G106" s="139"/>
      <c r="H106" s="139"/>
      <c r="I106" s="139"/>
      <c r="J106" s="45"/>
    </row>
    <row r="107" spans="1:10" s="46" customFormat="1" ht="81.75" customHeight="1" hidden="1">
      <c r="A107" s="142" t="s">
        <v>93</v>
      </c>
      <c r="B107" s="141" t="s">
        <v>92</v>
      </c>
      <c r="C107" s="179" t="s">
        <v>108</v>
      </c>
      <c r="D107" s="143">
        <v>0</v>
      </c>
      <c r="E107" s="143">
        <v>0</v>
      </c>
      <c r="F107" s="143">
        <f t="shared" si="3"/>
        <v>0</v>
      </c>
      <c r="G107" s="139"/>
      <c r="H107" s="139"/>
      <c r="I107" s="139"/>
      <c r="J107" s="45"/>
    </row>
    <row r="108" spans="1:10" s="46" customFormat="1" ht="46.5" customHeight="1" hidden="1">
      <c r="A108" s="142" t="s">
        <v>104</v>
      </c>
      <c r="B108" s="141" t="s">
        <v>92</v>
      </c>
      <c r="C108" s="179" t="s">
        <v>106</v>
      </c>
      <c r="D108" s="143">
        <v>0</v>
      </c>
      <c r="E108" s="143">
        <v>0</v>
      </c>
      <c r="F108" s="143">
        <f t="shared" si="3"/>
        <v>0</v>
      </c>
      <c r="G108" s="139"/>
      <c r="H108" s="139"/>
      <c r="I108" s="139"/>
      <c r="J108" s="45"/>
    </row>
    <row r="109" spans="1:10" s="46" customFormat="1" ht="47.25" customHeight="1" hidden="1">
      <c r="A109" s="142" t="s">
        <v>94</v>
      </c>
      <c r="B109" s="141" t="s">
        <v>92</v>
      </c>
      <c r="C109" s="179" t="s">
        <v>107</v>
      </c>
      <c r="D109" s="143">
        <v>0</v>
      </c>
      <c r="E109" s="143">
        <v>0</v>
      </c>
      <c r="F109" s="143">
        <f t="shared" si="3"/>
        <v>0</v>
      </c>
      <c r="G109" s="139"/>
      <c r="H109" s="139"/>
      <c r="I109" s="139"/>
      <c r="J109" s="45"/>
    </row>
    <row r="110" spans="1:10" s="46" customFormat="1" ht="66.75" customHeight="1" hidden="1">
      <c r="A110" s="142" t="s">
        <v>103</v>
      </c>
      <c r="B110" s="141" t="s">
        <v>92</v>
      </c>
      <c r="C110" s="179" t="s">
        <v>105</v>
      </c>
      <c r="D110" s="143">
        <f>D111</f>
        <v>0</v>
      </c>
      <c r="E110" s="143">
        <f>E111</f>
        <v>0</v>
      </c>
      <c r="F110" s="143">
        <f>D110-E110</f>
        <v>0</v>
      </c>
      <c r="G110" s="139"/>
      <c r="H110" s="139"/>
      <c r="I110" s="139"/>
      <c r="J110" s="45"/>
    </row>
    <row r="111" spans="1:10" s="46" customFormat="1" ht="79.5" customHeight="1" hidden="1">
      <c r="A111" s="142" t="s">
        <v>93</v>
      </c>
      <c r="B111" s="141" t="s">
        <v>92</v>
      </c>
      <c r="C111" s="179" t="s">
        <v>108</v>
      </c>
      <c r="D111" s="143">
        <v>0</v>
      </c>
      <c r="E111" s="143">
        <v>0</v>
      </c>
      <c r="F111" s="143">
        <f>D111-E111</f>
        <v>0</v>
      </c>
      <c r="G111" s="139"/>
      <c r="H111" s="139"/>
      <c r="I111" s="139"/>
      <c r="J111" s="45"/>
    </row>
    <row r="112" spans="1:10" s="46" customFormat="1" ht="36" customHeight="1" hidden="1">
      <c r="A112" s="142" t="s">
        <v>104</v>
      </c>
      <c r="B112" s="141" t="s">
        <v>92</v>
      </c>
      <c r="C112" s="179" t="s">
        <v>106</v>
      </c>
      <c r="D112" s="143">
        <f>D113</f>
        <v>0</v>
      </c>
      <c r="E112" s="143">
        <f>E113</f>
        <v>0</v>
      </c>
      <c r="F112" s="143">
        <f>D112-E112</f>
        <v>0</v>
      </c>
      <c r="G112" s="139"/>
      <c r="H112" s="139"/>
      <c r="I112" s="139"/>
      <c r="J112" s="45"/>
    </row>
    <row r="113" spans="1:10" s="46" customFormat="1" ht="33" customHeight="1" hidden="1">
      <c r="A113" s="142" t="s">
        <v>94</v>
      </c>
      <c r="B113" s="141" t="s">
        <v>92</v>
      </c>
      <c r="C113" s="179" t="s">
        <v>107</v>
      </c>
      <c r="D113" s="143">
        <v>0</v>
      </c>
      <c r="E113" s="143">
        <v>0</v>
      </c>
      <c r="F113" s="143">
        <f>D113-E113</f>
        <v>0</v>
      </c>
      <c r="G113" s="139"/>
      <c r="H113" s="139"/>
      <c r="I113" s="139"/>
      <c r="J113" s="45"/>
    </row>
    <row r="114" spans="1:10" s="46" customFormat="1" ht="15" hidden="1">
      <c r="A114" s="142" t="s">
        <v>31</v>
      </c>
      <c r="B114" s="136" t="s">
        <v>92</v>
      </c>
      <c r="C114" s="179" t="s">
        <v>32</v>
      </c>
      <c r="D114" s="143">
        <f>D115</f>
        <v>0</v>
      </c>
      <c r="E114" s="143">
        <f>E115</f>
        <v>0</v>
      </c>
      <c r="F114" s="143">
        <f t="shared" si="3"/>
        <v>0</v>
      </c>
      <c r="G114" s="139"/>
      <c r="H114" s="139"/>
      <c r="I114" s="139"/>
      <c r="J114" s="45"/>
    </row>
    <row r="115" spans="1:10" s="46" customFormat="1" ht="14.25" customHeight="1" hidden="1">
      <c r="A115" s="142" t="s">
        <v>33</v>
      </c>
      <c r="B115" s="136" t="s">
        <v>92</v>
      </c>
      <c r="C115" s="179" t="s">
        <v>34</v>
      </c>
      <c r="D115" s="143">
        <v>0</v>
      </c>
      <c r="E115" s="143">
        <v>0</v>
      </c>
      <c r="F115" s="143">
        <f t="shared" si="3"/>
        <v>0</v>
      </c>
      <c r="G115" s="139"/>
      <c r="H115" s="139"/>
      <c r="I115" s="139"/>
      <c r="J115" s="45"/>
    </row>
    <row r="116" spans="1:10" s="46" customFormat="1" ht="37.5" customHeight="1" hidden="1">
      <c r="A116" s="140" t="s">
        <v>192</v>
      </c>
      <c r="B116" s="141" t="s">
        <v>92</v>
      </c>
      <c r="C116" s="181" t="s">
        <v>210</v>
      </c>
      <c r="D116" s="138">
        <f>D118</f>
        <v>0</v>
      </c>
      <c r="E116" s="138">
        <f>E118</f>
        <v>0</v>
      </c>
      <c r="F116" s="138">
        <f aca="true" t="shared" si="4" ref="F116:F121">D116-E116</f>
        <v>0</v>
      </c>
      <c r="G116" s="139"/>
      <c r="H116" s="139"/>
      <c r="I116" s="139"/>
      <c r="J116" s="45"/>
    </row>
    <row r="117" spans="1:10" s="46" customFormat="1" ht="65.25" customHeight="1" hidden="1">
      <c r="A117" s="142" t="s">
        <v>193</v>
      </c>
      <c r="B117" s="136" t="s">
        <v>92</v>
      </c>
      <c r="C117" s="179" t="s">
        <v>211</v>
      </c>
      <c r="D117" s="143">
        <f>D118</f>
        <v>0</v>
      </c>
      <c r="E117" s="143">
        <f>E118</f>
        <v>0</v>
      </c>
      <c r="F117" s="143">
        <f t="shared" si="4"/>
        <v>0</v>
      </c>
      <c r="G117" s="139"/>
      <c r="H117" s="139"/>
      <c r="I117" s="139"/>
      <c r="J117" s="45"/>
    </row>
    <row r="118" spans="1:10" s="46" customFormat="1" ht="67.5" customHeight="1" hidden="1">
      <c r="A118" s="142" t="s">
        <v>193</v>
      </c>
      <c r="B118" s="136" t="s">
        <v>92</v>
      </c>
      <c r="C118" s="179" t="s">
        <v>212</v>
      </c>
      <c r="D118" s="143">
        <v>0</v>
      </c>
      <c r="E118" s="143">
        <v>0</v>
      </c>
      <c r="F118" s="143">
        <f t="shared" si="4"/>
        <v>0</v>
      </c>
      <c r="G118" s="139"/>
      <c r="H118" s="139"/>
      <c r="I118" s="139"/>
      <c r="J118" s="45"/>
    </row>
    <row r="119" spans="1:10" s="46" customFormat="1" ht="36" customHeight="1" hidden="1">
      <c r="A119" s="140" t="s">
        <v>192</v>
      </c>
      <c r="B119" s="152" t="s">
        <v>92</v>
      </c>
      <c r="C119" s="179" t="s">
        <v>348</v>
      </c>
      <c r="D119" s="153">
        <f>D121</f>
        <v>0</v>
      </c>
      <c r="E119" s="153">
        <f>E121</f>
        <v>0</v>
      </c>
      <c r="F119" s="153">
        <f t="shared" si="4"/>
        <v>0</v>
      </c>
      <c r="G119" s="139"/>
      <c r="H119" s="139"/>
      <c r="I119" s="139"/>
      <c r="J119" s="45"/>
    </row>
    <row r="120" spans="1:10" s="46" customFormat="1" ht="67.5" customHeight="1" hidden="1">
      <c r="A120" s="142" t="s">
        <v>193</v>
      </c>
      <c r="B120" s="154" t="s">
        <v>92</v>
      </c>
      <c r="C120" s="102" t="s">
        <v>349</v>
      </c>
      <c r="D120" s="156">
        <f>D121</f>
        <v>0</v>
      </c>
      <c r="E120" s="156">
        <f>E121</f>
        <v>0</v>
      </c>
      <c r="F120" s="156">
        <f t="shared" si="4"/>
        <v>0</v>
      </c>
      <c r="G120" s="139"/>
      <c r="H120" s="139"/>
      <c r="I120" s="139"/>
      <c r="J120" s="45"/>
    </row>
    <row r="121" spans="1:10" s="46" customFormat="1" ht="67.5" customHeight="1" hidden="1">
      <c r="A121" s="142" t="s">
        <v>193</v>
      </c>
      <c r="B121" s="154" t="s">
        <v>92</v>
      </c>
      <c r="C121" s="102" t="s">
        <v>360</v>
      </c>
      <c r="D121" s="156">
        <v>0</v>
      </c>
      <c r="E121" s="156">
        <v>0</v>
      </c>
      <c r="F121" s="156">
        <f t="shared" si="4"/>
        <v>0</v>
      </c>
      <c r="G121" s="139"/>
      <c r="H121" s="139"/>
      <c r="I121" s="139"/>
      <c r="J121" s="45"/>
    </row>
    <row r="122" spans="1:10" s="46" customFormat="1" ht="42.75" customHeight="1" hidden="1">
      <c r="A122" s="140" t="s">
        <v>192</v>
      </c>
      <c r="B122" s="152" t="s">
        <v>92</v>
      </c>
      <c r="C122" s="181" t="s">
        <v>348</v>
      </c>
      <c r="D122" s="138">
        <f>D124</f>
        <v>0</v>
      </c>
      <c r="E122" s="138">
        <f>E124</f>
        <v>0</v>
      </c>
      <c r="F122" s="138">
        <f>D122-E122</f>
        <v>0</v>
      </c>
      <c r="G122" s="139"/>
      <c r="H122" s="139"/>
      <c r="I122" s="139"/>
      <c r="J122" s="45"/>
    </row>
    <row r="123" spans="1:10" s="46" customFormat="1" ht="108.75" customHeight="1" hidden="1">
      <c r="A123" s="142" t="s">
        <v>193</v>
      </c>
      <c r="B123" s="154" t="s">
        <v>92</v>
      </c>
      <c r="C123" s="179" t="s">
        <v>349</v>
      </c>
      <c r="D123" s="143">
        <f>D124</f>
        <v>0</v>
      </c>
      <c r="E123" s="143">
        <f>E124</f>
        <v>0</v>
      </c>
      <c r="F123" s="138">
        <f>D123-E123</f>
        <v>0</v>
      </c>
      <c r="G123" s="139"/>
      <c r="H123" s="139"/>
      <c r="I123" s="139"/>
      <c r="J123" s="45"/>
    </row>
    <row r="124" spans="1:10" s="46" customFormat="1" ht="87" customHeight="1" hidden="1">
      <c r="A124" s="142" t="s">
        <v>193</v>
      </c>
      <c r="B124" s="154" t="s">
        <v>92</v>
      </c>
      <c r="C124" s="179" t="s">
        <v>360</v>
      </c>
      <c r="D124" s="143">
        <v>0</v>
      </c>
      <c r="E124" s="143">
        <v>0</v>
      </c>
      <c r="F124" s="138">
        <f>D124-E124</f>
        <v>0</v>
      </c>
      <c r="G124" s="139"/>
      <c r="H124" s="139"/>
      <c r="I124" s="139"/>
      <c r="J124" s="45"/>
    </row>
    <row r="125" spans="1:10" s="46" customFormat="1" ht="36.75">
      <c r="A125" s="140" t="s">
        <v>35</v>
      </c>
      <c r="B125" s="141" t="s">
        <v>92</v>
      </c>
      <c r="C125" s="179" t="s">
        <v>355</v>
      </c>
      <c r="D125" s="138">
        <f>D127+D129</f>
        <v>225155</v>
      </c>
      <c r="E125" s="138">
        <f>E127+E129</f>
        <v>97159.56</v>
      </c>
      <c r="F125" s="138">
        <f>D125-E125</f>
        <v>127995.44</v>
      </c>
      <c r="G125" s="139"/>
      <c r="H125" s="139"/>
      <c r="I125" s="139"/>
      <c r="J125" s="45"/>
    </row>
    <row r="126" spans="1:12" s="46" customFormat="1" ht="49.5" customHeight="1">
      <c r="A126" s="142" t="s">
        <v>36</v>
      </c>
      <c r="B126" s="136" t="s">
        <v>92</v>
      </c>
      <c r="C126" s="179" t="s">
        <v>355</v>
      </c>
      <c r="D126" s="150">
        <f>D127</f>
        <v>162945</v>
      </c>
      <c r="E126" s="143">
        <f>E127</f>
        <v>75694.56</v>
      </c>
      <c r="F126" s="143">
        <f aca="true" t="shared" si="5" ref="F126:F142">D126-E127</f>
        <v>87250.44</v>
      </c>
      <c r="G126" s="139"/>
      <c r="H126" s="139"/>
      <c r="I126" s="139"/>
      <c r="J126" s="97"/>
      <c r="K126" s="97"/>
      <c r="L126" s="97"/>
    </row>
    <row r="127" spans="1:12" s="46" customFormat="1" ht="48.75">
      <c r="A127" s="142" t="s">
        <v>37</v>
      </c>
      <c r="B127" s="136" t="s">
        <v>92</v>
      </c>
      <c r="C127" s="179" t="s">
        <v>356</v>
      </c>
      <c r="D127" s="150">
        <v>162945</v>
      </c>
      <c r="E127" s="150">
        <v>75694.56</v>
      </c>
      <c r="F127" s="143">
        <f>D127-E127</f>
        <v>87250.44</v>
      </c>
      <c r="G127" s="139"/>
      <c r="H127" s="139"/>
      <c r="I127" s="139"/>
      <c r="J127" s="97"/>
      <c r="L127" s="97"/>
    </row>
    <row r="128" spans="1:19" s="46" customFormat="1" ht="41.25" customHeight="1">
      <c r="A128" s="142" t="s">
        <v>38</v>
      </c>
      <c r="B128" s="136" t="s">
        <v>92</v>
      </c>
      <c r="C128" s="179" t="s">
        <v>357</v>
      </c>
      <c r="D128" s="143">
        <f>D129</f>
        <v>62210</v>
      </c>
      <c r="E128" s="143">
        <f>E129</f>
        <v>21465</v>
      </c>
      <c r="F128" s="143">
        <f>D128-E128</f>
        <v>40745</v>
      </c>
      <c r="G128" s="139"/>
      <c r="H128" s="139"/>
      <c r="I128" s="139"/>
      <c r="J128" s="45"/>
      <c r="M128" s="97"/>
      <c r="S128" s="97"/>
    </row>
    <row r="129" spans="1:10" s="46" customFormat="1" ht="41.25" customHeight="1">
      <c r="A129" s="142" t="s">
        <v>39</v>
      </c>
      <c r="B129" s="136" t="s">
        <v>92</v>
      </c>
      <c r="C129" s="179" t="s">
        <v>358</v>
      </c>
      <c r="D129" s="143">
        <v>62210</v>
      </c>
      <c r="E129" s="143">
        <v>21465</v>
      </c>
      <c r="F129" s="143">
        <f>D129-E129</f>
        <v>40745</v>
      </c>
      <c r="G129" s="139"/>
      <c r="H129" s="139"/>
      <c r="I129" s="139"/>
      <c r="J129" s="45"/>
    </row>
    <row r="130" spans="1:10" s="46" customFormat="1" ht="12.75" hidden="1">
      <c r="A130" s="157" t="s">
        <v>97</v>
      </c>
      <c r="B130" s="154" t="s">
        <v>92</v>
      </c>
      <c r="C130" s="137" t="s">
        <v>359</v>
      </c>
      <c r="D130" s="156">
        <v>0</v>
      </c>
      <c r="E130" s="143">
        <v>0</v>
      </c>
      <c r="F130" s="156">
        <f t="shared" si="5"/>
        <v>0</v>
      </c>
      <c r="G130" s="139"/>
      <c r="H130" s="139"/>
      <c r="I130" s="139"/>
      <c r="J130" s="45"/>
    </row>
    <row r="131" spans="1:9" s="10" customFormat="1" ht="24" hidden="1">
      <c r="A131" s="157" t="s">
        <v>95</v>
      </c>
      <c r="B131" s="154" t="s">
        <v>92</v>
      </c>
      <c r="C131" s="155" t="s">
        <v>102</v>
      </c>
      <c r="D131" s="156">
        <v>0</v>
      </c>
      <c r="E131" s="156">
        <v>0</v>
      </c>
      <c r="F131" s="156">
        <f t="shared" si="5"/>
        <v>0</v>
      </c>
      <c r="G131" s="106"/>
      <c r="H131" s="158"/>
      <c r="I131" s="106"/>
    </row>
    <row r="132" spans="1:9" ht="12.75" hidden="1">
      <c r="A132" s="159" t="s">
        <v>147</v>
      </c>
      <c r="B132" s="155" t="s">
        <v>92</v>
      </c>
      <c r="C132" s="155" t="s">
        <v>96</v>
      </c>
      <c r="D132" s="160" t="s">
        <v>157</v>
      </c>
      <c r="E132" s="156">
        <v>0</v>
      </c>
      <c r="F132" s="156">
        <f t="shared" si="5"/>
        <v>0</v>
      </c>
      <c r="G132" s="15"/>
      <c r="H132" s="15"/>
      <c r="I132" s="15"/>
    </row>
    <row r="133" spans="1:9" ht="24" hidden="1">
      <c r="A133" s="159" t="s">
        <v>95</v>
      </c>
      <c r="B133" s="155" t="s">
        <v>92</v>
      </c>
      <c r="C133" s="161" t="s">
        <v>102</v>
      </c>
      <c r="D133" s="160" t="s">
        <v>157</v>
      </c>
      <c r="E133" s="160" t="s">
        <v>157</v>
      </c>
      <c r="F133" s="156">
        <f t="shared" si="5"/>
        <v>0</v>
      </c>
      <c r="G133" s="15"/>
      <c r="H133" s="15"/>
      <c r="I133" s="15"/>
    </row>
    <row r="134" spans="1:9" ht="0.75" customHeight="1" hidden="1">
      <c r="A134" s="162" t="s">
        <v>168</v>
      </c>
      <c r="B134" s="163" t="s">
        <v>92</v>
      </c>
      <c r="C134" s="161" t="s">
        <v>96</v>
      </c>
      <c r="D134" s="164">
        <f>D135</f>
        <v>0</v>
      </c>
      <c r="E134" s="160" t="s">
        <v>157</v>
      </c>
      <c r="F134" s="165">
        <f t="shared" si="5"/>
        <v>0</v>
      </c>
      <c r="G134" s="15"/>
      <c r="H134" s="15"/>
      <c r="I134" s="15"/>
    </row>
    <row r="135" spans="1:9" ht="24" hidden="1">
      <c r="A135" s="159" t="s">
        <v>169</v>
      </c>
      <c r="B135" s="155" t="s">
        <v>92</v>
      </c>
      <c r="C135" s="166" t="s">
        <v>170</v>
      </c>
      <c r="D135" s="167">
        <v>0</v>
      </c>
      <c r="E135" s="164">
        <f>E136</f>
        <v>0</v>
      </c>
      <c r="F135" s="168">
        <f t="shared" si="5"/>
        <v>0</v>
      </c>
      <c r="G135" s="15"/>
      <c r="H135" s="15"/>
      <c r="I135" s="15"/>
    </row>
    <row r="136" spans="1:9" ht="48" hidden="1">
      <c r="A136" s="169" t="s">
        <v>166</v>
      </c>
      <c r="B136" s="154" t="s">
        <v>92</v>
      </c>
      <c r="C136" s="161" t="s">
        <v>171</v>
      </c>
      <c r="D136" s="156">
        <f>D137</f>
        <v>0</v>
      </c>
      <c r="E136" s="167">
        <v>0</v>
      </c>
      <c r="F136" s="156">
        <f t="shared" si="5"/>
        <v>0</v>
      </c>
      <c r="G136" s="15"/>
      <c r="H136" s="15"/>
      <c r="I136" s="15"/>
    </row>
    <row r="137" spans="1:9" ht="12.75" customHeight="1" hidden="1">
      <c r="A137" s="144" t="s">
        <v>163</v>
      </c>
      <c r="B137" s="154" t="s">
        <v>92</v>
      </c>
      <c r="C137" s="155" t="s">
        <v>164</v>
      </c>
      <c r="D137" s="156">
        <v>0</v>
      </c>
      <c r="E137" s="156">
        <f>E138</f>
        <v>0</v>
      </c>
      <c r="F137" s="156">
        <f t="shared" si="5"/>
        <v>0</v>
      </c>
      <c r="G137" s="15"/>
      <c r="H137" s="15"/>
      <c r="I137" s="15"/>
    </row>
    <row r="138" spans="1:9" ht="84" hidden="1">
      <c r="A138" s="144" t="s">
        <v>178</v>
      </c>
      <c r="B138" s="155" t="s">
        <v>92</v>
      </c>
      <c r="C138" s="155" t="s">
        <v>165</v>
      </c>
      <c r="D138" s="170">
        <f>D139</f>
        <v>0</v>
      </c>
      <c r="E138" s="156">
        <v>0</v>
      </c>
      <c r="F138" s="170">
        <f t="shared" si="5"/>
        <v>0</v>
      </c>
      <c r="G138" s="15"/>
      <c r="H138" s="15"/>
      <c r="I138" s="15"/>
    </row>
    <row r="139" spans="1:9" ht="91.5" customHeight="1" hidden="1">
      <c r="A139" s="147" t="s">
        <v>181</v>
      </c>
      <c r="B139" s="155" t="s">
        <v>92</v>
      </c>
      <c r="C139" s="171" t="s">
        <v>179</v>
      </c>
      <c r="D139" s="170">
        <v>0</v>
      </c>
      <c r="E139" s="170">
        <v>0</v>
      </c>
      <c r="F139" s="170">
        <f t="shared" si="5"/>
        <v>0</v>
      </c>
      <c r="G139" s="15"/>
      <c r="H139" s="15"/>
      <c r="I139" s="15"/>
    </row>
    <row r="140" spans="1:9" ht="0.75" customHeight="1" hidden="1">
      <c r="A140" s="172" t="s">
        <v>158</v>
      </c>
      <c r="B140" s="163"/>
      <c r="C140" s="171" t="s">
        <v>180</v>
      </c>
      <c r="D140" s="173">
        <f>D141</f>
        <v>0</v>
      </c>
      <c r="E140" s="170">
        <v>0</v>
      </c>
      <c r="F140" s="173">
        <f t="shared" si="5"/>
        <v>0</v>
      </c>
      <c r="G140" s="15"/>
      <c r="H140" s="15"/>
      <c r="I140" s="15"/>
    </row>
    <row r="141" spans="1:9" ht="21.75" customHeight="1" hidden="1">
      <c r="A141" s="147" t="s">
        <v>168</v>
      </c>
      <c r="B141" s="155" t="s">
        <v>92</v>
      </c>
      <c r="C141" s="174" t="s">
        <v>223</v>
      </c>
      <c r="D141" s="175">
        <f>D142</f>
        <v>0</v>
      </c>
      <c r="E141" s="173">
        <f>E142</f>
        <v>0</v>
      </c>
      <c r="F141" s="175">
        <f t="shared" si="5"/>
        <v>0</v>
      </c>
      <c r="G141" s="15"/>
      <c r="H141" s="15"/>
      <c r="I141" s="15"/>
    </row>
    <row r="142" spans="1:9" ht="30" hidden="1">
      <c r="A142" s="101" t="s">
        <v>169</v>
      </c>
      <c r="B142" s="102" t="s">
        <v>92</v>
      </c>
      <c r="C142" s="104" t="s">
        <v>215</v>
      </c>
      <c r="D142" s="103">
        <v>0</v>
      </c>
      <c r="E142" s="105">
        <f>E143</f>
        <v>0</v>
      </c>
      <c r="F142" s="103">
        <f t="shared" si="5"/>
        <v>0</v>
      </c>
      <c r="G142" s="98"/>
      <c r="H142" s="98"/>
      <c r="I142" s="98"/>
    </row>
    <row r="143" spans="1:9" ht="15.75">
      <c r="A143" s="98"/>
      <c r="B143" s="98"/>
      <c r="C143" s="99"/>
      <c r="D143" s="98"/>
      <c r="E143" s="100"/>
      <c r="F143" s="98"/>
      <c r="G143" s="98"/>
      <c r="H143" s="98"/>
      <c r="I143" s="98"/>
    </row>
  </sheetData>
  <sheetProtection/>
  <mergeCells count="7">
    <mergeCell ref="B11:D11"/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86"/>
  <sheetViews>
    <sheetView showGridLines="0" tabSelected="1" zoomScale="115" zoomScaleNormal="115" zoomScaleSheetLayoutView="100" zoomScalePageLayoutView="0" workbookViewId="0" topLeftCell="A146">
      <selection activeCell="K157" sqref="K157"/>
    </sheetView>
  </sheetViews>
  <sheetFormatPr defaultColWidth="9.00390625" defaultRowHeight="12.75"/>
  <cols>
    <col min="1" max="1" width="31.375" style="0" customWidth="1"/>
    <col min="2" max="2" width="3.875" style="0" customWidth="1"/>
    <col min="3" max="3" width="20.875" style="0" customWidth="1"/>
    <col min="4" max="4" width="5.375" style="0" customWidth="1"/>
    <col min="5" max="5" width="5.625" style="0" customWidth="1"/>
    <col min="6" max="6" width="11.625" style="0" customWidth="1"/>
    <col min="7" max="7" width="11.875" style="0" customWidth="1"/>
    <col min="8" max="8" width="10.75390625" style="0" customWidth="1"/>
    <col min="9" max="10" width="0.74609375" style="0" customWidth="1"/>
    <col min="11" max="12" width="12.75390625" style="0" bestFit="1" customWidth="1"/>
    <col min="13" max="13" width="15.875" style="0" customWidth="1"/>
  </cols>
  <sheetData>
    <row r="1" spans="1:10" ht="15">
      <c r="A1" s="29" t="s">
        <v>148</v>
      </c>
      <c r="B1" s="29"/>
      <c r="C1" s="29"/>
      <c r="D1" s="29"/>
      <c r="E1" s="29"/>
      <c r="F1" s="29"/>
      <c r="G1" s="29"/>
      <c r="H1" s="19" t="s">
        <v>62</v>
      </c>
      <c r="I1" s="21"/>
      <c r="J1" s="21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 customHeight="1">
      <c r="A3" s="61"/>
      <c r="B3" s="62" t="s">
        <v>48</v>
      </c>
      <c r="C3" s="63" t="s">
        <v>47</v>
      </c>
      <c r="D3" s="202" t="s">
        <v>159</v>
      </c>
      <c r="E3" s="202" t="s">
        <v>453</v>
      </c>
      <c r="F3" s="63" t="s">
        <v>60</v>
      </c>
      <c r="G3" s="64"/>
      <c r="H3" s="199" t="s">
        <v>53</v>
      </c>
      <c r="I3" s="21"/>
      <c r="J3" s="21"/>
    </row>
    <row r="4" spans="1:10" ht="12.75" customHeight="1">
      <c r="A4" s="65" t="s">
        <v>45</v>
      </c>
      <c r="B4" s="66" t="s">
        <v>49</v>
      </c>
      <c r="C4" s="67" t="s">
        <v>74</v>
      </c>
      <c r="D4" s="203"/>
      <c r="E4" s="203"/>
      <c r="F4" s="67" t="s">
        <v>61</v>
      </c>
      <c r="G4" s="68" t="s">
        <v>55</v>
      </c>
      <c r="H4" s="200"/>
      <c r="I4" s="21"/>
      <c r="J4" s="21"/>
    </row>
    <row r="5" spans="1:10" ht="51" customHeight="1">
      <c r="A5" s="69"/>
      <c r="B5" s="66" t="s">
        <v>50</v>
      </c>
      <c r="C5" s="70" t="s">
        <v>75</v>
      </c>
      <c r="D5" s="204"/>
      <c r="E5" s="204"/>
      <c r="F5" s="70" t="s">
        <v>43</v>
      </c>
      <c r="G5" s="60"/>
      <c r="H5" s="201"/>
      <c r="I5" s="21"/>
      <c r="J5" s="21"/>
    </row>
    <row r="6" spans="1:10" ht="12.75">
      <c r="A6" s="72">
        <v>1</v>
      </c>
      <c r="B6" s="73">
        <v>2</v>
      </c>
      <c r="C6" s="74">
        <v>3</v>
      </c>
      <c r="D6" s="74">
        <v>4</v>
      </c>
      <c r="E6" s="74">
        <v>5</v>
      </c>
      <c r="F6" s="75" t="s">
        <v>46</v>
      </c>
      <c r="G6" s="75" t="s">
        <v>160</v>
      </c>
      <c r="H6" s="75" t="s">
        <v>454</v>
      </c>
      <c r="I6" s="24"/>
      <c r="J6" s="13"/>
    </row>
    <row r="7" spans="1:8" ht="25.5">
      <c r="A7" s="93" t="s">
        <v>242</v>
      </c>
      <c r="B7" s="57">
        <v>200</v>
      </c>
      <c r="C7" s="83" t="s">
        <v>296</v>
      </c>
      <c r="D7" s="71"/>
      <c r="E7" s="71"/>
      <c r="F7" s="78">
        <f>F8+F55+F64+F92+F164+F178</f>
        <v>15233688.73</v>
      </c>
      <c r="G7" s="78">
        <f>G8+G55+G64+G92+G164+G178</f>
        <v>7649940.03</v>
      </c>
      <c r="H7" s="79">
        <f>F7-G7</f>
        <v>7583748.7</v>
      </c>
    </row>
    <row r="8" spans="1:8" ht="26.25" customHeight="1">
      <c r="A8" s="76" t="s">
        <v>245</v>
      </c>
      <c r="B8" s="77">
        <v>200</v>
      </c>
      <c r="C8" s="82" t="s">
        <v>297</v>
      </c>
      <c r="D8" s="77"/>
      <c r="E8" s="77"/>
      <c r="F8" s="80">
        <f>F9+F17+F23</f>
        <v>151320</v>
      </c>
      <c r="G8" s="80">
        <f>G9+G23</f>
        <v>116011.78</v>
      </c>
      <c r="H8" s="79">
        <f aca="true" t="shared" si="0" ref="H8:H98">F8-G8</f>
        <v>35308.22</v>
      </c>
    </row>
    <row r="9" spans="1:8" ht="55.5" customHeight="1">
      <c r="A9" s="56" t="s">
        <v>246</v>
      </c>
      <c r="B9" s="57">
        <v>200</v>
      </c>
      <c r="C9" s="83" t="s">
        <v>298</v>
      </c>
      <c r="D9" s="57"/>
      <c r="E9" s="57"/>
      <c r="F9" s="81">
        <f>F15</f>
        <v>23000</v>
      </c>
      <c r="G9" s="81">
        <f>G15</f>
        <v>23000</v>
      </c>
      <c r="H9" s="79">
        <f t="shared" si="0"/>
        <v>0</v>
      </c>
    </row>
    <row r="10" spans="1:8" ht="12.75">
      <c r="A10" s="56" t="s">
        <v>247</v>
      </c>
      <c r="B10" s="57">
        <v>200</v>
      </c>
      <c r="C10" s="83" t="s">
        <v>396</v>
      </c>
      <c r="D10" s="57"/>
      <c r="E10" s="57"/>
      <c r="F10" s="81">
        <f>F15</f>
        <v>23000</v>
      </c>
      <c r="G10" s="81">
        <f>G15</f>
        <v>23000</v>
      </c>
      <c r="H10" s="79">
        <f t="shared" si="0"/>
        <v>0</v>
      </c>
    </row>
    <row r="11" spans="1:8" ht="79.5" customHeight="1">
      <c r="A11" s="56" t="s">
        <v>248</v>
      </c>
      <c r="B11" s="57">
        <v>200</v>
      </c>
      <c r="C11" s="83" t="s">
        <v>397</v>
      </c>
      <c r="D11" s="57"/>
      <c r="E11" s="57"/>
      <c r="F11" s="81">
        <f>F15</f>
        <v>23000</v>
      </c>
      <c r="G11" s="81">
        <f>G15</f>
        <v>23000</v>
      </c>
      <c r="H11" s="79">
        <f t="shared" si="0"/>
        <v>0</v>
      </c>
    </row>
    <row r="12" spans="1:8" ht="66" customHeight="1">
      <c r="A12" s="56" t="s">
        <v>249</v>
      </c>
      <c r="B12" s="57">
        <v>200</v>
      </c>
      <c r="C12" s="83" t="s">
        <v>398</v>
      </c>
      <c r="D12" s="57"/>
      <c r="E12" s="57"/>
      <c r="F12" s="81">
        <f>F15</f>
        <v>23000</v>
      </c>
      <c r="G12" s="81">
        <f>G15</f>
        <v>23000</v>
      </c>
      <c r="H12" s="79">
        <f t="shared" si="0"/>
        <v>0</v>
      </c>
    </row>
    <row r="13" spans="1:8" ht="12.75">
      <c r="A13" s="56" t="s">
        <v>247</v>
      </c>
      <c r="B13" s="57">
        <v>200</v>
      </c>
      <c r="C13" s="83" t="s">
        <v>399</v>
      </c>
      <c r="D13" s="57"/>
      <c r="E13" s="57"/>
      <c r="F13" s="81">
        <f>F15</f>
        <v>23000</v>
      </c>
      <c r="G13" s="81">
        <f>G15</f>
        <v>23000</v>
      </c>
      <c r="H13" s="79">
        <f t="shared" si="0"/>
        <v>0</v>
      </c>
    </row>
    <row r="14" spans="1:8" ht="12.75">
      <c r="A14" s="56" t="s">
        <v>158</v>
      </c>
      <c r="B14" s="57">
        <v>200</v>
      </c>
      <c r="C14" s="83" t="s">
        <v>400</v>
      </c>
      <c r="D14" s="57"/>
      <c r="E14" s="57"/>
      <c r="F14" s="81">
        <f>F15</f>
        <v>23000</v>
      </c>
      <c r="G14" s="81">
        <f>G15</f>
        <v>23000</v>
      </c>
      <c r="H14" s="79">
        <f t="shared" si="0"/>
        <v>0</v>
      </c>
    </row>
    <row r="15" spans="1:8" ht="38.25">
      <c r="A15" s="56" t="s">
        <v>250</v>
      </c>
      <c r="B15" s="57">
        <v>200</v>
      </c>
      <c r="C15" s="83" t="s">
        <v>400</v>
      </c>
      <c r="D15" s="57">
        <v>12510</v>
      </c>
      <c r="E15" s="57"/>
      <c r="F15" s="81">
        <v>23000</v>
      </c>
      <c r="G15" s="81">
        <v>23000</v>
      </c>
      <c r="H15" s="79">
        <f t="shared" si="0"/>
        <v>0</v>
      </c>
    </row>
    <row r="16" spans="1:8" ht="38.25">
      <c r="A16" s="56" t="s">
        <v>250</v>
      </c>
      <c r="B16" s="57">
        <v>200</v>
      </c>
      <c r="C16" s="83" t="s">
        <v>400</v>
      </c>
      <c r="D16" s="57">
        <v>12510</v>
      </c>
      <c r="E16" s="57">
        <v>12510</v>
      </c>
      <c r="F16" s="81">
        <v>23000</v>
      </c>
      <c r="G16" s="81">
        <v>23000</v>
      </c>
      <c r="H16" s="79">
        <f>F16-G16</f>
        <v>0</v>
      </c>
    </row>
    <row r="17" spans="1:8" ht="12.75">
      <c r="A17" s="56" t="s">
        <v>251</v>
      </c>
      <c r="B17" s="57">
        <v>200</v>
      </c>
      <c r="C17" s="83" t="s">
        <v>299</v>
      </c>
      <c r="D17" s="57"/>
      <c r="E17" s="57"/>
      <c r="F17" s="81">
        <f>F21</f>
        <v>18000</v>
      </c>
      <c r="G17" s="81">
        <f>G21</f>
        <v>0</v>
      </c>
      <c r="H17" s="79">
        <f t="shared" si="0"/>
        <v>18000</v>
      </c>
    </row>
    <row r="18" spans="1:8" ht="25.5">
      <c r="A18" s="56" t="s">
        <v>252</v>
      </c>
      <c r="B18" s="57">
        <v>200</v>
      </c>
      <c r="C18" s="83" t="s">
        <v>401</v>
      </c>
      <c r="D18" s="57"/>
      <c r="E18" s="57"/>
      <c r="F18" s="81">
        <f>F21</f>
        <v>18000</v>
      </c>
      <c r="G18" s="81">
        <f>G21</f>
        <v>0</v>
      </c>
      <c r="H18" s="79">
        <f t="shared" si="0"/>
        <v>18000</v>
      </c>
    </row>
    <row r="19" spans="1:8" ht="12.75">
      <c r="A19" s="56" t="s">
        <v>253</v>
      </c>
      <c r="B19" s="57">
        <v>200</v>
      </c>
      <c r="C19" s="83" t="s">
        <v>402</v>
      </c>
      <c r="D19" s="57"/>
      <c r="E19" s="57"/>
      <c r="F19" s="81">
        <f>F21</f>
        <v>18000</v>
      </c>
      <c r="G19" s="81">
        <f>G21</f>
        <v>0</v>
      </c>
      <c r="H19" s="79">
        <f t="shared" si="0"/>
        <v>18000</v>
      </c>
    </row>
    <row r="20" spans="1:8" ht="12.75">
      <c r="A20" s="56" t="s">
        <v>254</v>
      </c>
      <c r="B20" s="57">
        <v>200</v>
      </c>
      <c r="C20" s="83" t="s">
        <v>403</v>
      </c>
      <c r="D20" s="57"/>
      <c r="E20" s="57"/>
      <c r="F20" s="81">
        <f>F21</f>
        <v>18000</v>
      </c>
      <c r="G20" s="81">
        <f>G21</f>
        <v>0</v>
      </c>
      <c r="H20" s="79">
        <f t="shared" si="0"/>
        <v>18000</v>
      </c>
    </row>
    <row r="21" spans="1:8" ht="25.5">
      <c r="A21" s="56" t="s">
        <v>478</v>
      </c>
      <c r="B21" s="57">
        <v>200</v>
      </c>
      <c r="C21" s="83" t="s">
        <v>403</v>
      </c>
      <c r="D21" s="57">
        <v>12901</v>
      </c>
      <c r="E21" s="57"/>
      <c r="F21" s="81">
        <v>18000</v>
      </c>
      <c r="G21" s="81">
        <v>0</v>
      </c>
      <c r="H21" s="79">
        <f t="shared" si="0"/>
        <v>18000</v>
      </c>
    </row>
    <row r="22" spans="1:8" ht="25.5">
      <c r="A22" s="56" t="s">
        <v>478</v>
      </c>
      <c r="B22" s="57">
        <v>200</v>
      </c>
      <c r="C22" s="83" t="s">
        <v>403</v>
      </c>
      <c r="D22" s="57">
        <v>12901</v>
      </c>
      <c r="E22" s="57">
        <v>12901</v>
      </c>
      <c r="F22" s="81">
        <v>18000</v>
      </c>
      <c r="G22" s="81">
        <v>0</v>
      </c>
      <c r="H22" s="79">
        <f>F22-G22</f>
        <v>18000</v>
      </c>
    </row>
    <row r="23" spans="1:8" ht="19.5" customHeight="1">
      <c r="A23" s="76" t="s">
        <v>256</v>
      </c>
      <c r="B23" s="57">
        <v>200</v>
      </c>
      <c r="C23" s="83" t="s">
        <v>300</v>
      </c>
      <c r="D23" s="57"/>
      <c r="E23" s="57"/>
      <c r="F23" s="80">
        <f>F29+F35+F41+F48</f>
        <v>110320</v>
      </c>
      <c r="G23" s="81">
        <f>G30+G35+G41</f>
        <v>93011.78</v>
      </c>
      <c r="H23" s="79">
        <f t="shared" si="0"/>
        <v>17308.22</v>
      </c>
    </row>
    <row r="24" spans="1:8" ht="19.5" customHeight="1" hidden="1">
      <c r="A24" s="56" t="s">
        <v>392</v>
      </c>
      <c r="B24" s="57">
        <v>200</v>
      </c>
      <c r="C24" s="83" t="s">
        <v>387</v>
      </c>
      <c r="D24" s="57"/>
      <c r="E24" s="57"/>
      <c r="F24" s="81">
        <f>F28</f>
        <v>0</v>
      </c>
      <c r="G24" s="81">
        <f>G28</f>
        <v>0</v>
      </c>
      <c r="H24" s="79">
        <f aca="true" t="shared" si="1" ref="H24:H39">F24-G24</f>
        <v>0</v>
      </c>
    </row>
    <row r="25" spans="1:8" ht="19.5" customHeight="1" hidden="1">
      <c r="A25" s="56" t="s">
        <v>253</v>
      </c>
      <c r="B25" s="57">
        <v>200</v>
      </c>
      <c r="C25" s="83" t="s">
        <v>388</v>
      </c>
      <c r="D25" s="57"/>
      <c r="E25" s="57"/>
      <c r="F25" s="81">
        <f>F28</f>
        <v>0</v>
      </c>
      <c r="G25" s="81">
        <f>G28</f>
        <v>0</v>
      </c>
      <c r="H25" s="79">
        <f t="shared" si="1"/>
        <v>0</v>
      </c>
    </row>
    <row r="26" spans="1:8" ht="19.5" customHeight="1" hidden="1">
      <c r="A26" s="56" t="s">
        <v>393</v>
      </c>
      <c r="B26" s="57">
        <v>200</v>
      </c>
      <c r="C26" s="83" t="s">
        <v>389</v>
      </c>
      <c r="D26" s="57"/>
      <c r="E26" s="57"/>
      <c r="F26" s="81">
        <f>F28</f>
        <v>0</v>
      </c>
      <c r="G26" s="81">
        <f>G28</f>
        <v>0</v>
      </c>
      <c r="H26" s="79">
        <f t="shared" si="1"/>
        <v>0</v>
      </c>
    </row>
    <row r="27" spans="1:8" ht="106.5" customHeight="1" hidden="1">
      <c r="A27" s="56" t="s">
        <v>394</v>
      </c>
      <c r="B27" s="57">
        <v>200</v>
      </c>
      <c r="C27" s="83" t="s">
        <v>390</v>
      </c>
      <c r="D27" s="57"/>
      <c r="E27" s="57"/>
      <c r="F27" s="81">
        <f>F28</f>
        <v>0</v>
      </c>
      <c r="G27" s="81">
        <f>G28</f>
        <v>0</v>
      </c>
      <c r="H27" s="79">
        <f t="shared" si="1"/>
        <v>0</v>
      </c>
    </row>
    <row r="28" spans="1:8" ht="19.5" customHeight="1" hidden="1">
      <c r="A28" s="56" t="s">
        <v>255</v>
      </c>
      <c r="B28" s="57">
        <v>200</v>
      </c>
      <c r="C28" s="83" t="s">
        <v>391</v>
      </c>
      <c r="D28" s="57"/>
      <c r="E28" s="57"/>
      <c r="F28" s="81">
        <v>0</v>
      </c>
      <c r="G28" s="81">
        <v>0</v>
      </c>
      <c r="H28" s="79">
        <f t="shared" si="1"/>
        <v>0</v>
      </c>
    </row>
    <row r="29" spans="1:8" ht="138" customHeight="1">
      <c r="A29" s="56" t="s">
        <v>472</v>
      </c>
      <c r="B29" s="57">
        <v>200</v>
      </c>
      <c r="C29" s="83" t="s">
        <v>474</v>
      </c>
      <c r="D29" s="57"/>
      <c r="E29" s="57"/>
      <c r="F29" s="81">
        <f>F30</f>
        <v>3120</v>
      </c>
      <c r="G29" s="81">
        <f>G30</f>
        <v>3120</v>
      </c>
      <c r="H29" s="79">
        <f>H30</f>
        <v>0</v>
      </c>
    </row>
    <row r="30" spans="1:8" ht="27" customHeight="1">
      <c r="A30" s="56" t="s">
        <v>475</v>
      </c>
      <c r="B30" s="57">
        <v>200</v>
      </c>
      <c r="C30" s="83" t="s">
        <v>476</v>
      </c>
      <c r="D30" s="57"/>
      <c r="E30" s="57"/>
      <c r="F30" s="81">
        <f>F31</f>
        <v>3120</v>
      </c>
      <c r="G30" s="81">
        <v>3120</v>
      </c>
      <c r="H30" s="79">
        <f>F30-G30</f>
        <v>0</v>
      </c>
    </row>
    <row r="31" spans="1:8" ht="24.75" customHeight="1">
      <c r="A31" s="56" t="s">
        <v>393</v>
      </c>
      <c r="B31" s="57">
        <v>200</v>
      </c>
      <c r="C31" s="83" t="s">
        <v>477</v>
      </c>
      <c r="D31" s="57"/>
      <c r="E31" s="57"/>
      <c r="F31" s="81">
        <v>3120</v>
      </c>
      <c r="G31" s="81">
        <v>3120</v>
      </c>
      <c r="H31" s="79">
        <f>F31-G31</f>
        <v>0</v>
      </c>
    </row>
    <row r="32" spans="1:8" ht="135.75" customHeight="1">
      <c r="A32" s="56" t="s">
        <v>472</v>
      </c>
      <c r="B32" s="57">
        <v>200</v>
      </c>
      <c r="C32" s="83" t="s">
        <v>463</v>
      </c>
      <c r="D32" s="57"/>
      <c r="E32" s="57"/>
      <c r="F32" s="81">
        <v>3120</v>
      </c>
      <c r="G32" s="81">
        <v>3120</v>
      </c>
      <c r="H32" s="79">
        <f>F32-G32</f>
        <v>0</v>
      </c>
    </row>
    <row r="33" spans="1:8" ht="30.75" customHeight="1">
      <c r="A33" s="56" t="s">
        <v>478</v>
      </c>
      <c r="B33" s="57">
        <v>200</v>
      </c>
      <c r="C33" s="83" t="s">
        <v>463</v>
      </c>
      <c r="D33" s="57">
        <v>12901</v>
      </c>
      <c r="E33" s="57"/>
      <c r="F33" s="81">
        <v>3120</v>
      </c>
      <c r="G33" s="81">
        <v>3120</v>
      </c>
      <c r="H33" s="79">
        <f>F33-G33</f>
        <v>0</v>
      </c>
    </row>
    <row r="34" spans="1:8" ht="30.75" customHeight="1">
      <c r="A34" s="56" t="s">
        <v>478</v>
      </c>
      <c r="B34" s="57">
        <v>200</v>
      </c>
      <c r="C34" s="83" t="s">
        <v>463</v>
      </c>
      <c r="D34" s="57">
        <v>12901</v>
      </c>
      <c r="E34" s="57">
        <v>12901</v>
      </c>
      <c r="F34" s="81">
        <v>3120</v>
      </c>
      <c r="G34" s="81">
        <v>3120</v>
      </c>
      <c r="H34" s="79">
        <f>F33-G33</f>
        <v>0</v>
      </c>
    </row>
    <row r="35" spans="1:8" ht="19.5" customHeight="1">
      <c r="A35" s="56" t="s">
        <v>372</v>
      </c>
      <c r="B35" s="57">
        <v>200</v>
      </c>
      <c r="C35" s="83" t="s">
        <v>404</v>
      </c>
      <c r="D35" s="57"/>
      <c r="E35" s="57"/>
      <c r="F35" s="81">
        <f>F40</f>
        <v>7000</v>
      </c>
      <c r="G35" s="81">
        <f>G39</f>
        <v>7000</v>
      </c>
      <c r="H35" s="79">
        <f t="shared" si="1"/>
        <v>0</v>
      </c>
    </row>
    <row r="36" spans="1:8" ht="36" customHeight="1">
      <c r="A36" s="56" t="s">
        <v>253</v>
      </c>
      <c r="B36" s="57">
        <v>200</v>
      </c>
      <c r="C36" s="83" t="s">
        <v>479</v>
      </c>
      <c r="D36" s="57"/>
      <c r="E36" s="57"/>
      <c r="F36" s="81">
        <v>7000</v>
      </c>
      <c r="G36" s="81">
        <f>G39</f>
        <v>7000</v>
      </c>
      <c r="H36" s="79">
        <f t="shared" si="1"/>
        <v>0</v>
      </c>
    </row>
    <row r="37" spans="1:8" ht="39.75" customHeight="1">
      <c r="A37" s="56" t="s">
        <v>480</v>
      </c>
      <c r="B37" s="57">
        <v>200</v>
      </c>
      <c r="C37" s="83" t="s">
        <v>481</v>
      </c>
      <c r="D37" s="57"/>
      <c r="E37" s="57"/>
      <c r="F37" s="81">
        <v>7000</v>
      </c>
      <c r="G37" s="81">
        <f>G39</f>
        <v>7000</v>
      </c>
      <c r="H37" s="79">
        <f t="shared" si="1"/>
        <v>0</v>
      </c>
    </row>
    <row r="38" spans="1:8" ht="39.75" customHeight="1">
      <c r="A38" s="56" t="s">
        <v>381</v>
      </c>
      <c r="B38" s="57">
        <v>200</v>
      </c>
      <c r="C38" s="83" t="s">
        <v>482</v>
      </c>
      <c r="D38" s="57"/>
      <c r="E38" s="57"/>
      <c r="F38" s="81">
        <v>7000</v>
      </c>
      <c r="G38" s="81">
        <f>G39</f>
        <v>7000</v>
      </c>
      <c r="H38" s="79">
        <f t="shared" si="1"/>
        <v>0</v>
      </c>
    </row>
    <row r="39" spans="1:8" ht="32.25" customHeight="1">
      <c r="A39" s="56" t="s">
        <v>483</v>
      </c>
      <c r="B39" s="57">
        <v>200</v>
      </c>
      <c r="C39" s="83" t="s">
        <v>482</v>
      </c>
      <c r="D39" s="57">
        <v>12901</v>
      </c>
      <c r="E39" s="57"/>
      <c r="F39" s="81">
        <v>7000</v>
      </c>
      <c r="G39" s="81">
        <v>7000</v>
      </c>
      <c r="H39" s="79">
        <f t="shared" si="1"/>
        <v>0</v>
      </c>
    </row>
    <row r="40" spans="1:8" ht="38.25" customHeight="1">
      <c r="A40" s="56" t="s">
        <v>483</v>
      </c>
      <c r="B40" s="57">
        <v>200</v>
      </c>
      <c r="C40" s="83" t="s">
        <v>482</v>
      </c>
      <c r="D40" s="57">
        <v>12901</v>
      </c>
      <c r="E40" s="57">
        <v>12901</v>
      </c>
      <c r="F40" s="81">
        <v>7000</v>
      </c>
      <c r="G40" s="81">
        <v>7000</v>
      </c>
      <c r="H40" s="79">
        <f>F40-G40</f>
        <v>0</v>
      </c>
    </row>
    <row r="41" spans="1:8" ht="15.75" customHeight="1">
      <c r="A41" s="56" t="s">
        <v>247</v>
      </c>
      <c r="B41" s="57">
        <v>200</v>
      </c>
      <c r="C41" s="83" t="s">
        <v>405</v>
      </c>
      <c r="D41" s="57"/>
      <c r="E41" s="57"/>
      <c r="F41" s="81">
        <f>F46</f>
        <v>100000</v>
      </c>
      <c r="G41" s="81">
        <f>G46</f>
        <v>82891.78</v>
      </c>
      <c r="H41" s="79">
        <f t="shared" si="0"/>
        <v>17108.22</v>
      </c>
    </row>
    <row r="42" spans="1:8" ht="77.25" customHeight="1">
      <c r="A42" s="56" t="s">
        <v>248</v>
      </c>
      <c r="B42" s="57">
        <v>200</v>
      </c>
      <c r="C42" s="83" t="s">
        <v>406</v>
      </c>
      <c r="D42" s="57"/>
      <c r="E42" s="57"/>
      <c r="F42" s="81">
        <f>F46</f>
        <v>100000</v>
      </c>
      <c r="G42" s="81">
        <f>G46</f>
        <v>82891.78</v>
      </c>
      <c r="H42" s="79">
        <f t="shared" si="0"/>
        <v>17108.22</v>
      </c>
    </row>
    <row r="43" spans="1:8" ht="173.25" customHeight="1">
      <c r="A43" s="56" t="s">
        <v>301</v>
      </c>
      <c r="B43" s="57">
        <v>200</v>
      </c>
      <c r="C43" s="83" t="s">
        <v>407</v>
      </c>
      <c r="D43" s="57"/>
      <c r="E43" s="57"/>
      <c r="F43" s="81">
        <f>F46</f>
        <v>100000</v>
      </c>
      <c r="G43" s="81">
        <f>G46</f>
        <v>82891.78</v>
      </c>
      <c r="H43" s="79">
        <f t="shared" si="0"/>
        <v>17108.22</v>
      </c>
    </row>
    <row r="44" spans="1:8" ht="12.75">
      <c r="A44" s="56" t="s">
        <v>247</v>
      </c>
      <c r="B44" s="57">
        <v>200</v>
      </c>
      <c r="C44" s="83" t="s">
        <v>408</v>
      </c>
      <c r="D44" s="57"/>
      <c r="E44" s="57"/>
      <c r="F44" s="81">
        <f>F46</f>
        <v>100000</v>
      </c>
      <c r="G44" s="81">
        <f>G46</f>
        <v>82891.78</v>
      </c>
      <c r="H44" s="79">
        <f t="shared" si="0"/>
        <v>17108.22</v>
      </c>
    </row>
    <row r="45" spans="1:8" ht="12.75">
      <c r="A45" s="56" t="s">
        <v>158</v>
      </c>
      <c r="B45" s="57">
        <v>200</v>
      </c>
      <c r="C45" s="83" t="s">
        <v>409</v>
      </c>
      <c r="D45" s="57"/>
      <c r="E45" s="57"/>
      <c r="F45" s="81">
        <f>F46</f>
        <v>100000</v>
      </c>
      <c r="G45" s="81">
        <f>G46</f>
        <v>82891.78</v>
      </c>
      <c r="H45" s="79">
        <f t="shared" si="0"/>
        <v>17108.22</v>
      </c>
    </row>
    <row r="46" spans="1:8" ht="43.5" customHeight="1">
      <c r="A46" s="56" t="s">
        <v>250</v>
      </c>
      <c r="B46" s="57">
        <v>200</v>
      </c>
      <c r="C46" s="83" t="s">
        <v>409</v>
      </c>
      <c r="D46" s="57">
        <v>12510</v>
      </c>
      <c r="E46" s="57"/>
      <c r="F46" s="81">
        <v>100000</v>
      </c>
      <c r="G46" s="81">
        <v>82891.78</v>
      </c>
      <c r="H46" s="79">
        <f t="shared" si="0"/>
        <v>17108.22</v>
      </c>
    </row>
    <row r="47" spans="1:8" ht="43.5" customHeight="1">
      <c r="A47" s="56" t="s">
        <v>250</v>
      </c>
      <c r="B47" s="57">
        <v>200</v>
      </c>
      <c r="C47" s="83" t="s">
        <v>409</v>
      </c>
      <c r="D47" s="57">
        <v>12510</v>
      </c>
      <c r="E47" s="57">
        <v>12510</v>
      </c>
      <c r="F47" s="81">
        <v>100000</v>
      </c>
      <c r="G47" s="81">
        <v>82891.78</v>
      </c>
      <c r="H47" s="79">
        <f>F47-G47</f>
        <v>17108.22</v>
      </c>
    </row>
    <row r="48" spans="1:8" ht="63.75">
      <c r="A48" s="56" t="s">
        <v>341</v>
      </c>
      <c r="B48" s="57">
        <v>200</v>
      </c>
      <c r="C48" s="83" t="s">
        <v>411</v>
      </c>
      <c r="D48" s="57"/>
      <c r="E48" s="57"/>
      <c r="F48" s="81">
        <f>F52</f>
        <v>200</v>
      </c>
      <c r="G48" s="81">
        <f>G52</f>
        <v>0</v>
      </c>
      <c r="H48" s="79">
        <f t="shared" si="0"/>
        <v>200</v>
      </c>
    </row>
    <row r="49" spans="1:8" ht="96" customHeight="1">
      <c r="A49" s="56" t="s">
        <v>260</v>
      </c>
      <c r="B49" s="57">
        <v>200</v>
      </c>
      <c r="C49" s="83" t="s">
        <v>412</v>
      </c>
      <c r="D49" s="57"/>
      <c r="E49" s="57"/>
      <c r="F49" s="81">
        <f>F52</f>
        <v>200</v>
      </c>
      <c r="G49" s="81">
        <f>G52</f>
        <v>0</v>
      </c>
      <c r="H49" s="79">
        <f t="shared" si="0"/>
        <v>200</v>
      </c>
    </row>
    <row r="50" spans="1:8" ht="12.75">
      <c r="A50" s="56" t="s">
        <v>247</v>
      </c>
      <c r="B50" s="57">
        <v>200</v>
      </c>
      <c r="C50" s="83" t="s">
        <v>413</v>
      </c>
      <c r="D50" s="57"/>
      <c r="E50" s="57"/>
      <c r="F50" s="81">
        <f>F52</f>
        <v>200</v>
      </c>
      <c r="G50" s="81">
        <f>G52</f>
        <v>0</v>
      </c>
      <c r="H50" s="79">
        <f t="shared" si="0"/>
        <v>200</v>
      </c>
    </row>
    <row r="51" spans="1:8" ht="12.75">
      <c r="A51" s="56" t="s">
        <v>158</v>
      </c>
      <c r="B51" s="57">
        <v>200</v>
      </c>
      <c r="C51" s="83" t="s">
        <v>410</v>
      </c>
      <c r="D51" s="57"/>
      <c r="E51" s="57"/>
      <c r="F51" s="81">
        <f>F52</f>
        <v>200</v>
      </c>
      <c r="G51" s="81">
        <f>G52</f>
        <v>0</v>
      </c>
      <c r="H51" s="79">
        <f t="shared" si="0"/>
        <v>200</v>
      </c>
    </row>
    <row r="52" spans="1:8" ht="123.75" customHeight="1">
      <c r="A52" s="56" t="s">
        <v>484</v>
      </c>
      <c r="B52" s="57">
        <v>200</v>
      </c>
      <c r="C52" s="83" t="s">
        <v>410</v>
      </c>
      <c r="D52" s="57">
        <v>7197</v>
      </c>
      <c r="E52" s="57"/>
      <c r="F52" s="81">
        <v>200</v>
      </c>
      <c r="G52" s="81">
        <v>0</v>
      </c>
      <c r="H52" s="79">
        <f t="shared" si="0"/>
        <v>200</v>
      </c>
    </row>
    <row r="53" spans="1:8" ht="42" customHeight="1">
      <c r="A53" s="56" t="s">
        <v>250</v>
      </c>
      <c r="B53" s="57">
        <v>200</v>
      </c>
      <c r="C53" s="83" t="s">
        <v>410</v>
      </c>
      <c r="D53" s="57">
        <v>7197</v>
      </c>
      <c r="E53" s="57">
        <v>12510</v>
      </c>
      <c r="F53" s="81">
        <v>200</v>
      </c>
      <c r="G53" s="81">
        <v>0</v>
      </c>
      <c r="H53" s="79">
        <f>F53-G53</f>
        <v>200</v>
      </c>
    </row>
    <row r="54" spans="1:8" ht="42" customHeight="1">
      <c r="A54" s="56" t="s">
        <v>461</v>
      </c>
      <c r="B54" s="57"/>
      <c r="C54" s="83" t="s">
        <v>462</v>
      </c>
      <c r="D54" s="57"/>
      <c r="E54" s="57"/>
      <c r="F54" s="81"/>
      <c r="G54" s="81"/>
      <c r="H54" s="79"/>
    </row>
    <row r="55" spans="1:8" ht="25.5">
      <c r="A55" s="76" t="s">
        <v>261</v>
      </c>
      <c r="B55" s="77">
        <v>200</v>
      </c>
      <c r="C55" s="82" t="s">
        <v>302</v>
      </c>
      <c r="D55" s="77"/>
      <c r="E55" s="77"/>
      <c r="F55" s="80">
        <f>F63</f>
        <v>162945</v>
      </c>
      <c r="G55" s="80">
        <f>G63</f>
        <v>75694.56</v>
      </c>
      <c r="H55" s="79">
        <f t="shared" si="0"/>
        <v>87250.44</v>
      </c>
    </row>
    <row r="56" spans="1:8" ht="25.5">
      <c r="A56" s="56" t="s">
        <v>262</v>
      </c>
      <c r="B56" s="57">
        <v>200</v>
      </c>
      <c r="C56" s="83" t="s">
        <v>303</v>
      </c>
      <c r="D56" s="57"/>
      <c r="E56" s="57"/>
      <c r="F56" s="81">
        <f>F63</f>
        <v>162945</v>
      </c>
      <c r="G56" s="81">
        <f>G63</f>
        <v>75694.56</v>
      </c>
      <c r="H56" s="79">
        <f t="shared" si="0"/>
        <v>87250.44</v>
      </c>
    </row>
    <row r="57" spans="1:8" ht="12.75">
      <c r="A57" s="56" t="s">
        <v>247</v>
      </c>
      <c r="B57" s="57">
        <v>200</v>
      </c>
      <c r="C57" s="83" t="s">
        <v>414</v>
      </c>
      <c r="D57" s="57"/>
      <c r="E57" s="57"/>
      <c r="F57" s="81">
        <f>F63</f>
        <v>162945</v>
      </c>
      <c r="G57" s="81">
        <f>G63</f>
        <v>75694.56</v>
      </c>
      <c r="H57" s="79">
        <f t="shared" si="0"/>
        <v>87250.44</v>
      </c>
    </row>
    <row r="58" spans="1:8" ht="81" customHeight="1">
      <c r="A58" s="56" t="s">
        <v>248</v>
      </c>
      <c r="B58" s="57">
        <v>200</v>
      </c>
      <c r="C58" s="83" t="s">
        <v>415</v>
      </c>
      <c r="D58" s="57"/>
      <c r="E58" s="57"/>
      <c r="F58" s="81">
        <f>F63</f>
        <v>162945</v>
      </c>
      <c r="G58" s="81">
        <f>G63</f>
        <v>75694.56</v>
      </c>
      <c r="H58" s="79">
        <f t="shared" si="0"/>
        <v>87250.44</v>
      </c>
    </row>
    <row r="59" spans="1:8" ht="79.5" customHeight="1">
      <c r="A59" s="56" t="s">
        <v>263</v>
      </c>
      <c r="B59" s="57">
        <v>200</v>
      </c>
      <c r="C59" s="83" t="s">
        <v>416</v>
      </c>
      <c r="D59" s="57"/>
      <c r="E59" s="57"/>
      <c r="F59" s="81">
        <f>F63</f>
        <v>162945</v>
      </c>
      <c r="G59" s="81">
        <f>G63</f>
        <v>75694.56</v>
      </c>
      <c r="H59" s="79">
        <f t="shared" si="0"/>
        <v>87250.44</v>
      </c>
    </row>
    <row r="60" spans="1:8" ht="12.75">
      <c r="A60" s="56" t="s">
        <v>247</v>
      </c>
      <c r="B60" s="57">
        <v>200</v>
      </c>
      <c r="C60" s="83" t="s">
        <v>417</v>
      </c>
      <c r="D60" s="57"/>
      <c r="E60" s="57"/>
      <c r="F60" s="81">
        <f>F63</f>
        <v>162945</v>
      </c>
      <c r="G60" s="81">
        <f>G63</f>
        <v>75694.56</v>
      </c>
      <c r="H60" s="79">
        <f t="shared" si="0"/>
        <v>87250.44</v>
      </c>
    </row>
    <row r="61" spans="1:8" ht="12.75">
      <c r="A61" s="56" t="s">
        <v>158</v>
      </c>
      <c r="B61" s="57">
        <v>200</v>
      </c>
      <c r="C61" s="83" t="s">
        <v>418</v>
      </c>
      <c r="D61" s="57"/>
      <c r="E61" s="57"/>
      <c r="F61" s="81">
        <f>F63</f>
        <v>162945</v>
      </c>
      <c r="G61" s="81">
        <f>G63</f>
        <v>75694.56</v>
      </c>
      <c r="H61" s="79">
        <f t="shared" si="0"/>
        <v>87250.44</v>
      </c>
    </row>
    <row r="62" spans="1:8" ht="128.25" customHeight="1">
      <c r="A62" s="56" t="s">
        <v>264</v>
      </c>
      <c r="B62" s="57">
        <v>200</v>
      </c>
      <c r="C62" s="83" t="s">
        <v>418</v>
      </c>
      <c r="D62" s="176">
        <v>365</v>
      </c>
      <c r="E62" s="176"/>
      <c r="F62" s="81">
        <v>162945</v>
      </c>
      <c r="G62" s="81">
        <v>75694.56</v>
      </c>
      <c r="H62" s="79">
        <f>F62-G62</f>
        <v>87250.44</v>
      </c>
    </row>
    <row r="63" spans="1:8" ht="49.5" customHeight="1">
      <c r="A63" s="56" t="s">
        <v>250</v>
      </c>
      <c r="B63" s="57">
        <v>200</v>
      </c>
      <c r="C63" s="83" t="s">
        <v>418</v>
      </c>
      <c r="D63" s="176">
        <v>365</v>
      </c>
      <c r="E63" s="176">
        <v>12510</v>
      </c>
      <c r="F63" s="81">
        <v>162945</v>
      </c>
      <c r="G63" s="81">
        <v>75694.56</v>
      </c>
      <c r="H63" s="79">
        <f t="shared" si="0"/>
        <v>87250.44</v>
      </c>
    </row>
    <row r="64" spans="1:8" ht="25.5">
      <c r="A64" s="76" t="s">
        <v>265</v>
      </c>
      <c r="B64" s="77">
        <v>200</v>
      </c>
      <c r="C64" s="82" t="s">
        <v>304</v>
      </c>
      <c r="D64" s="77"/>
      <c r="E64" s="77"/>
      <c r="F64" s="178">
        <v>5075000</v>
      </c>
      <c r="G64" s="80">
        <f>G65</f>
        <v>2708627.47</v>
      </c>
      <c r="H64" s="79">
        <f t="shared" si="0"/>
        <v>2366372.53</v>
      </c>
    </row>
    <row r="65" spans="1:8" ht="25.5">
      <c r="A65" s="56" t="s">
        <v>266</v>
      </c>
      <c r="B65" s="57">
        <v>200</v>
      </c>
      <c r="C65" s="83" t="s">
        <v>305</v>
      </c>
      <c r="D65" s="57"/>
      <c r="E65" s="57"/>
      <c r="F65" s="81">
        <f>F72+F68+F79</f>
        <v>5075000</v>
      </c>
      <c r="G65" s="81">
        <f>G72+G68+G79</f>
        <v>2708627.47</v>
      </c>
      <c r="H65" s="79">
        <f t="shared" si="0"/>
        <v>2366372.53</v>
      </c>
    </row>
    <row r="66" spans="1:8" ht="81" customHeight="1" hidden="1">
      <c r="A66" s="94" t="s">
        <v>343</v>
      </c>
      <c r="B66" s="71">
        <v>200</v>
      </c>
      <c r="C66" s="95" t="s">
        <v>344</v>
      </c>
      <c r="D66" s="71"/>
      <c r="E66" s="71"/>
      <c r="F66" s="81">
        <f>F68</f>
        <v>0</v>
      </c>
      <c r="G66" s="81">
        <f>G68</f>
        <v>0</v>
      </c>
      <c r="H66" s="96">
        <f>F66-G66</f>
        <v>0</v>
      </c>
    </row>
    <row r="67" spans="1:8" ht="42.75" customHeight="1" hidden="1">
      <c r="A67" s="94" t="s">
        <v>271</v>
      </c>
      <c r="B67" s="71">
        <v>200</v>
      </c>
      <c r="C67" s="95" t="s">
        <v>345</v>
      </c>
      <c r="D67" s="71"/>
      <c r="E67" s="71"/>
      <c r="F67" s="81">
        <f>F68</f>
        <v>0</v>
      </c>
      <c r="G67" s="81">
        <f>G68</f>
        <v>0</v>
      </c>
      <c r="H67" s="96">
        <f>F67-G67</f>
        <v>0</v>
      </c>
    </row>
    <row r="68" spans="1:8" ht="25.5" hidden="1">
      <c r="A68" s="94" t="s">
        <v>270</v>
      </c>
      <c r="B68" s="71">
        <v>200</v>
      </c>
      <c r="C68" s="95" t="s">
        <v>447</v>
      </c>
      <c r="D68" s="71">
        <v>12250</v>
      </c>
      <c r="E68" s="71"/>
      <c r="F68" s="81">
        <v>0</v>
      </c>
      <c r="G68" s="81">
        <v>0</v>
      </c>
      <c r="H68" s="96">
        <f>F68-G68</f>
        <v>0</v>
      </c>
    </row>
    <row r="69" spans="1:8" ht="12.75">
      <c r="A69" s="56" t="s">
        <v>267</v>
      </c>
      <c r="B69" s="57">
        <v>200</v>
      </c>
      <c r="C69" s="83" t="s">
        <v>306</v>
      </c>
      <c r="D69" s="57"/>
      <c r="E69" s="57"/>
      <c r="F69" s="81">
        <f>F72</f>
        <v>5075000</v>
      </c>
      <c r="G69" s="81">
        <f>G72</f>
        <v>2708627.47</v>
      </c>
      <c r="H69" s="79">
        <f t="shared" si="0"/>
        <v>2366372.53</v>
      </c>
    </row>
    <row r="70" spans="1:8" ht="25.5">
      <c r="A70" s="56" t="s">
        <v>268</v>
      </c>
      <c r="B70" s="57">
        <v>200</v>
      </c>
      <c r="C70" s="83" t="s">
        <v>307</v>
      </c>
      <c r="D70" s="57"/>
      <c r="E70" s="57"/>
      <c r="F70" s="81">
        <f>F72</f>
        <v>5075000</v>
      </c>
      <c r="G70" s="81">
        <f>G72</f>
        <v>2708627.47</v>
      </c>
      <c r="H70" s="79">
        <f t="shared" si="0"/>
        <v>2366372.53</v>
      </c>
    </row>
    <row r="71" spans="1:8" ht="51">
      <c r="A71" s="56" t="s">
        <v>269</v>
      </c>
      <c r="B71" s="57">
        <v>200</v>
      </c>
      <c r="C71" s="83" t="s">
        <v>421</v>
      </c>
      <c r="D71" s="57"/>
      <c r="E71" s="57"/>
      <c r="F71" s="81">
        <f>F72</f>
        <v>5075000</v>
      </c>
      <c r="G71" s="81">
        <f>G72</f>
        <v>2708627.47</v>
      </c>
      <c r="H71" s="79">
        <f t="shared" si="0"/>
        <v>2366372.53</v>
      </c>
    </row>
    <row r="72" spans="1:8" ht="27.75" customHeight="1">
      <c r="A72" s="56" t="s">
        <v>258</v>
      </c>
      <c r="B72" s="57">
        <v>200</v>
      </c>
      <c r="C72" s="83" t="s">
        <v>420</v>
      </c>
      <c r="D72" s="57"/>
      <c r="E72" s="57"/>
      <c r="F72" s="81">
        <f>F74+F76+F78</f>
        <v>5075000</v>
      </c>
      <c r="G72" s="81">
        <f>G74+G76+G78</f>
        <v>2708627.47</v>
      </c>
      <c r="H72" s="79">
        <f t="shared" si="0"/>
        <v>2366372.53</v>
      </c>
    </row>
    <row r="73" spans="1:8" ht="45" customHeight="1" hidden="1">
      <c r="A73" s="56" t="s">
        <v>257</v>
      </c>
      <c r="B73" s="57">
        <v>200</v>
      </c>
      <c r="C73" s="83" t="s">
        <v>308</v>
      </c>
      <c r="D73" s="57"/>
      <c r="E73" s="57"/>
      <c r="F73" s="81">
        <v>0</v>
      </c>
      <c r="G73" s="81">
        <v>0</v>
      </c>
      <c r="H73" s="79">
        <f t="shared" si="0"/>
        <v>0</v>
      </c>
    </row>
    <row r="74" spans="1:8" ht="25.5" hidden="1">
      <c r="A74" s="56" t="s">
        <v>270</v>
      </c>
      <c r="B74" s="57">
        <v>200</v>
      </c>
      <c r="C74" s="83" t="s">
        <v>309</v>
      </c>
      <c r="D74" s="57"/>
      <c r="E74" s="57"/>
      <c r="F74" s="81">
        <v>0</v>
      </c>
      <c r="G74" s="81">
        <v>0</v>
      </c>
      <c r="H74" s="79">
        <f t="shared" si="0"/>
        <v>0</v>
      </c>
    </row>
    <row r="75" spans="1:8" ht="51" hidden="1">
      <c r="A75" s="56" t="s">
        <v>271</v>
      </c>
      <c r="B75" s="57">
        <v>200</v>
      </c>
      <c r="C75" s="83" t="s">
        <v>310</v>
      </c>
      <c r="D75" s="57"/>
      <c r="E75" s="57"/>
      <c r="F75" s="81">
        <f>F76</f>
        <v>0</v>
      </c>
      <c r="G75" s="81">
        <f>G76</f>
        <v>0</v>
      </c>
      <c r="H75" s="79">
        <f t="shared" si="0"/>
        <v>0</v>
      </c>
    </row>
    <row r="76" spans="1:8" ht="25.5" hidden="1">
      <c r="A76" s="56" t="s">
        <v>270</v>
      </c>
      <c r="B76" s="57">
        <v>200</v>
      </c>
      <c r="C76" s="83" t="s">
        <v>311</v>
      </c>
      <c r="D76" s="57"/>
      <c r="E76" s="57"/>
      <c r="F76" s="81">
        <v>0</v>
      </c>
      <c r="G76" s="81">
        <v>0</v>
      </c>
      <c r="H76" s="79">
        <f t="shared" si="0"/>
        <v>0</v>
      </c>
    </row>
    <row r="77" spans="1:8" ht="51">
      <c r="A77" s="56" t="s">
        <v>272</v>
      </c>
      <c r="B77" s="57">
        <v>200</v>
      </c>
      <c r="C77" s="83" t="s">
        <v>485</v>
      </c>
      <c r="D77" s="57"/>
      <c r="E77" s="57"/>
      <c r="F77" s="81">
        <f>F78</f>
        <v>5075000</v>
      </c>
      <c r="G77" s="81">
        <f>G78</f>
        <v>2708627.47</v>
      </c>
      <c r="H77" s="79">
        <f t="shared" si="0"/>
        <v>2366372.53</v>
      </c>
    </row>
    <row r="78" spans="1:8" ht="31.5" customHeight="1">
      <c r="A78" s="56" t="s">
        <v>270</v>
      </c>
      <c r="B78" s="57">
        <v>200</v>
      </c>
      <c r="C78" s="83" t="s">
        <v>485</v>
      </c>
      <c r="D78" s="57">
        <v>12250</v>
      </c>
      <c r="E78" s="57">
        <v>12250</v>
      </c>
      <c r="F78" s="81">
        <v>5075000</v>
      </c>
      <c r="G78" s="81">
        <v>2708627.47</v>
      </c>
      <c r="H78" s="79">
        <f t="shared" si="0"/>
        <v>2366372.53</v>
      </c>
    </row>
    <row r="79" spans="1:8" ht="12.75" hidden="1">
      <c r="A79" s="56" t="s">
        <v>373</v>
      </c>
      <c r="B79" s="57">
        <v>200</v>
      </c>
      <c r="C79" s="83" t="s">
        <v>374</v>
      </c>
      <c r="D79" s="57"/>
      <c r="E79" s="57"/>
      <c r="F79" s="81">
        <f>F80</f>
        <v>0</v>
      </c>
      <c r="G79" s="81">
        <f>G80</f>
        <v>0</v>
      </c>
      <c r="H79" s="79">
        <f>F79-G79</f>
        <v>0</v>
      </c>
    </row>
    <row r="80" spans="1:8" ht="12.75" hidden="1">
      <c r="A80" s="56" t="s">
        <v>253</v>
      </c>
      <c r="B80" s="57">
        <v>200</v>
      </c>
      <c r="C80" s="83" t="s">
        <v>375</v>
      </c>
      <c r="D80" s="57"/>
      <c r="E80" s="57"/>
      <c r="F80" s="81">
        <f>F83+F85</f>
        <v>0</v>
      </c>
      <c r="G80" s="81">
        <f>G83+G85</f>
        <v>0</v>
      </c>
      <c r="H80" s="79">
        <f aca="true" t="shared" si="2" ref="H80:H85">F80-G80</f>
        <v>0</v>
      </c>
    </row>
    <row r="81" spans="1:8" ht="25.5" hidden="1">
      <c r="A81" s="56" t="s">
        <v>376</v>
      </c>
      <c r="B81" s="57">
        <v>200</v>
      </c>
      <c r="C81" s="83" t="s">
        <v>377</v>
      </c>
      <c r="D81" s="57"/>
      <c r="E81" s="57"/>
      <c r="F81" s="81">
        <f>F83</f>
        <v>0</v>
      </c>
      <c r="G81" s="81">
        <f>G83</f>
        <v>0</v>
      </c>
      <c r="H81" s="79">
        <f t="shared" si="2"/>
        <v>0</v>
      </c>
    </row>
    <row r="82" spans="1:8" ht="25.5" hidden="1">
      <c r="A82" s="56" t="s">
        <v>378</v>
      </c>
      <c r="B82" s="57">
        <v>200</v>
      </c>
      <c r="C82" s="83" t="s">
        <v>379</v>
      </c>
      <c r="D82" s="57"/>
      <c r="E82" s="57"/>
      <c r="F82" s="81">
        <v>0</v>
      </c>
      <c r="G82" s="81">
        <f>G83</f>
        <v>0</v>
      </c>
      <c r="H82" s="79">
        <f t="shared" si="2"/>
        <v>0</v>
      </c>
    </row>
    <row r="83" spans="1:8" ht="12.75" hidden="1">
      <c r="A83" s="56" t="s">
        <v>255</v>
      </c>
      <c r="B83" s="57">
        <v>200</v>
      </c>
      <c r="C83" s="83" t="s">
        <v>380</v>
      </c>
      <c r="D83" s="57"/>
      <c r="E83" s="57"/>
      <c r="F83" s="81">
        <v>0</v>
      </c>
      <c r="G83" s="81">
        <v>0</v>
      </c>
      <c r="H83" s="79">
        <f t="shared" si="2"/>
        <v>0</v>
      </c>
    </row>
    <row r="84" spans="1:8" ht="12.75" hidden="1">
      <c r="A84" s="56" t="s">
        <v>381</v>
      </c>
      <c r="B84" s="57">
        <v>200</v>
      </c>
      <c r="C84" s="83" t="s">
        <v>382</v>
      </c>
      <c r="D84" s="57"/>
      <c r="E84" s="57"/>
      <c r="F84" s="81">
        <f>F85</f>
        <v>0</v>
      </c>
      <c r="G84" s="81">
        <f>G85</f>
        <v>0</v>
      </c>
      <c r="H84" s="79">
        <f t="shared" si="2"/>
        <v>0</v>
      </c>
    </row>
    <row r="85" spans="1:8" ht="12.75" hidden="1">
      <c r="A85" s="56" t="s">
        <v>255</v>
      </c>
      <c r="B85" s="57">
        <v>200</v>
      </c>
      <c r="C85" s="83" t="s">
        <v>383</v>
      </c>
      <c r="D85" s="57"/>
      <c r="E85" s="57"/>
      <c r="F85" s="81">
        <v>0</v>
      </c>
      <c r="G85" s="81">
        <v>0</v>
      </c>
      <c r="H85" s="79">
        <f t="shared" si="2"/>
        <v>0</v>
      </c>
    </row>
    <row r="86" spans="1:8" ht="51">
      <c r="A86" s="56" t="s">
        <v>473</v>
      </c>
      <c r="B86" s="57">
        <v>200</v>
      </c>
      <c r="C86" s="83" t="s">
        <v>486</v>
      </c>
      <c r="D86" s="176"/>
      <c r="E86" s="57"/>
      <c r="F86" s="81">
        <v>1275000</v>
      </c>
      <c r="G86" s="81">
        <v>0</v>
      </c>
      <c r="H86" s="79">
        <f aca="true" t="shared" si="3" ref="H86:H91">F86-G86</f>
        <v>1275000</v>
      </c>
    </row>
    <row r="87" spans="1:8" ht="25.5">
      <c r="A87" s="56" t="s">
        <v>487</v>
      </c>
      <c r="B87" s="57">
        <v>200</v>
      </c>
      <c r="C87" s="83" t="s">
        <v>486</v>
      </c>
      <c r="D87" s="176">
        <v>12250</v>
      </c>
      <c r="E87" s="57"/>
      <c r="F87" s="81">
        <v>1275000</v>
      </c>
      <c r="G87" s="81">
        <v>0</v>
      </c>
      <c r="H87" s="79">
        <f t="shared" si="3"/>
        <v>1275000</v>
      </c>
    </row>
    <row r="88" spans="1:8" ht="25.5">
      <c r="A88" s="56" t="s">
        <v>487</v>
      </c>
      <c r="B88" s="57">
        <v>200</v>
      </c>
      <c r="C88" s="83" t="s">
        <v>486</v>
      </c>
      <c r="D88" s="176">
        <v>12250</v>
      </c>
      <c r="E88" s="57"/>
      <c r="F88" s="81">
        <v>1275000</v>
      </c>
      <c r="G88" s="81">
        <v>0</v>
      </c>
      <c r="H88" s="79">
        <f t="shared" si="3"/>
        <v>1275000</v>
      </c>
    </row>
    <row r="89" spans="1:8" ht="51">
      <c r="A89" s="56" t="s">
        <v>272</v>
      </c>
      <c r="B89" s="57">
        <v>200</v>
      </c>
      <c r="C89" s="83" t="s">
        <v>419</v>
      </c>
      <c r="D89" s="176"/>
      <c r="E89" s="57"/>
      <c r="F89" s="81">
        <v>3800000</v>
      </c>
      <c r="G89" s="81">
        <v>2708627.47</v>
      </c>
      <c r="H89" s="79">
        <f t="shared" si="3"/>
        <v>1091372.5299999998</v>
      </c>
    </row>
    <row r="90" spans="1:8" ht="25.5">
      <c r="A90" s="56" t="s">
        <v>487</v>
      </c>
      <c r="B90" s="57">
        <v>200</v>
      </c>
      <c r="C90" s="83" t="s">
        <v>419</v>
      </c>
      <c r="D90" s="176">
        <v>12250</v>
      </c>
      <c r="E90" s="57"/>
      <c r="F90" s="81">
        <v>3800000</v>
      </c>
      <c r="G90" s="81">
        <v>2708627.47</v>
      </c>
      <c r="H90" s="79">
        <f t="shared" si="3"/>
        <v>1091372.5299999998</v>
      </c>
    </row>
    <row r="91" spans="1:8" ht="25.5">
      <c r="A91" s="56" t="s">
        <v>487</v>
      </c>
      <c r="B91" s="57">
        <v>200</v>
      </c>
      <c r="C91" s="83" t="s">
        <v>419</v>
      </c>
      <c r="D91" s="176">
        <v>12250</v>
      </c>
      <c r="E91" s="176">
        <v>12250</v>
      </c>
      <c r="F91" s="81">
        <v>3800000</v>
      </c>
      <c r="G91" s="81">
        <v>2708627.47</v>
      </c>
      <c r="H91" s="79">
        <f t="shared" si="3"/>
        <v>1091372.5299999998</v>
      </c>
    </row>
    <row r="92" spans="1:8" ht="25.5">
      <c r="A92" s="76" t="s">
        <v>273</v>
      </c>
      <c r="B92" s="77">
        <v>200</v>
      </c>
      <c r="C92" s="82" t="s">
        <v>312</v>
      </c>
      <c r="D92" s="77"/>
      <c r="E92" s="77"/>
      <c r="F92" s="177">
        <v>4844582.73</v>
      </c>
      <c r="G92" s="80">
        <f>G93+G126+G115</f>
        <v>2828141.22</v>
      </c>
      <c r="H92" s="91">
        <f t="shared" si="0"/>
        <v>2016441.5100000002</v>
      </c>
    </row>
    <row r="93" spans="1:8" ht="24.75" customHeight="1">
      <c r="A93" s="76" t="s">
        <v>274</v>
      </c>
      <c r="B93" s="77">
        <v>200</v>
      </c>
      <c r="C93" s="82" t="s">
        <v>313</v>
      </c>
      <c r="D93" s="77"/>
      <c r="E93" s="77"/>
      <c r="F93" s="80">
        <f>F99+F103+F120</f>
        <v>171413.72999999998</v>
      </c>
      <c r="G93" s="80">
        <f>G98+G107+G110+G114+G102</f>
        <v>32570.56</v>
      </c>
      <c r="H93" s="91">
        <f t="shared" si="0"/>
        <v>138843.16999999998</v>
      </c>
    </row>
    <row r="94" spans="1:8" ht="3" customHeight="1" hidden="1">
      <c r="A94" s="56" t="s">
        <v>275</v>
      </c>
      <c r="B94" s="57">
        <v>200</v>
      </c>
      <c r="C94" s="83" t="s">
        <v>314</v>
      </c>
      <c r="D94" s="57"/>
      <c r="E94" s="57"/>
      <c r="F94" s="81">
        <f>F98</f>
        <v>0</v>
      </c>
      <c r="G94" s="81">
        <f>G98</f>
        <v>0</v>
      </c>
      <c r="H94" s="79">
        <f t="shared" si="0"/>
        <v>0</v>
      </c>
    </row>
    <row r="95" spans="1:8" ht="0.75" customHeight="1" hidden="1">
      <c r="A95" s="56" t="s">
        <v>276</v>
      </c>
      <c r="B95" s="57">
        <v>200</v>
      </c>
      <c r="C95" s="83" t="s">
        <v>315</v>
      </c>
      <c r="D95" s="57"/>
      <c r="E95" s="57"/>
      <c r="F95" s="81">
        <f>F98</f>
        <v>0</v>
      </c>
      <c r="G95" s="81">
        <f>G98</f>
        <v>0</v>
      </c>
      <c r="H95" s="79">
        <f t="shared" si="0"/>
        <v>0</v>
      </c>
    </row>
    <row r="96" spans="1:8" ht="39.75" customHeight="1" hidden="1">
      <c r="A96" s="56" t="s">
        <v>319</v>
      </c>
      <c r="B96" s="57">
        <v>200</v>
      </c>
      <c r="C96" s="83" t="s">
        <v>316</v>
      </c>
      <c r="D96" s="57"/>
      <c r="E96" s="57"/>
      <c r="F96" s="81">
        <f>F98</f>
        <v>0</v>
      </c>
      <c r="G96" s="81">
        <f>G98</f>
        <v>0</v>
      </c>
      <c r="H96" s="79">
        <f t="shared" si="0"/>
        <v>0</v>
      </c>
    </row>
    <row r="97" spans="1:8" ht="42" customHeight="1" hidden="1">
      <c r="A97" s="56" t="s">
        <v>277</v>
      </c>
      <c r="B97" s="57">
        <v>200</v>
      </c>
      <c r="C97" s="83" t="s">
        <v>317</v>
      </c>
      <c r="D97" s="57"/>
      <c r="E97" s="57"/>
      <c r="F97" s="81">
        <f>F98</f>
        <v>0</v>
      </c>
      <c r="G97" s="81">
        <f>G98</f>
        <v>0</v>
      </c>
      <c r="H97" s="79">
        <f t="shared" si="0"/>
        <v>0</v>
      </c>
    </row>
    <row r="98" spans="1:8" ht="42" customHeight="1" hidden="1">
      <c r="A98" s="56" t="s">
        <v>278</v>
      </c>
      <c r="B98" s="57">
        <v>200</v>
      </c>
      <c r="C98" s="83" t="s">
        <v>318</v>
      </c>
      <c r="D98" s="57"/>
      <c r="E98" s="57"/>
      <c r="F98" s="81">
        <v>0</v>
      </c>
      <c r="G98" s="81">
        <v>0</v>
      </c>
      <c r="H98" s="79">
        <f t="shared" si="0"/>
        <v>0</v>
      </c>
    </row>
    <row r="99" spans="1:8" ht="42" customHeight="1">
      <c r="A99" s="56" t="s">
        <v>276</v>
      </c>
      <c r="B99" s="57">
        <v>200</v>
      </c>
      <c r="C99" s="83" t="s">
        <v>452</v>
      </c>
      <c r="D99" s="77"/>
      <c r="E99" s="77"/>
      <c r="F99" s="81">
        <f>F102</f>
        <v>21413.73</v>
      </c>
      <c r="G99" s="81">
        <f>G102</f>
        <v>0</v>
      </c>
      <c r="H99" s="79">
        <f aca="true" t="shared" si="4" ref="H99:H137">F99-G99</f>
        <v>21413.73</v>
      </c>
    </row>
    <row r="100" spans="1:8" ht="42" customHeight="1">
      <c r="A100" s="56" t="s">
        <v>319</v>
      </c>
      <c r="B100" s="57">
        <v>200</v>
      </c>
      <c r="C100" s="83" t="s">
        <v>451</v>
      </c>
      <c r="D100" s="77"/>
      <c r="E100" s="77"/>
      <c r="F100" s="81">
        <f>F102</f>
        <v>21413.73</v>
      </c>
      <c r="G100" s="81">
        <f>G102</f>
        <v>0</v>
      </c>
      <c r="H100" s="79">
        <f t="shared" si="4"/>
        <v>21413.73</v>
      </c>
    </row>
    <row r="101" spans="1:8" ht="42" customHeight="1">
      <c r="A101" s="56" t="s">
        <v>277</v>
      </c>
      <c r="B101" s="57">
        <v>200</v>
      </c>
      <c r="C101" s="83" t="s">
        <v>450</v>
      </c>
      <c r="D101" s="77"/>
      <c r="E101" s="77"/>
      <c r="F101" s="81">
        <f>F102</f>
        <v>21413.73</v>
      </c>
      <c r="G101" s="81">
        <f>G102</f>
        <v>0</v>
      </c>
      <c r="H101" s="79">
        <f t="shared" si="4"/>
        <v>21413.73</v>
      </c>
    </row>
    <row r="102" spans="1:8" ht="42" customHeight="1">
      <c r="A102" s="56" t="s">
        <v>278</v>
      </c>
      <c r="B102" s="57">
        <v>200</v>
      </c>
      <c r="C102" s="83" t="s">
        <v>450</v>
      </c>
      <c r="D102" s="57">
        <v>12420</v>
      </c>
      <c r="E102" s="57">
        <v>12420</v>
      </c>
      <c r="F102" s="81">
        <v>21413.73</v>
      </c>
      <c r="G102" s="81">
        <v>0</v>
      </c>
      <c r="H102" s="79">
        <f t="shared" si="4"/>
        <v>21413.73</v>
      </c>
    </row>
    <row r="103" spans="1:8" ht="42" customHeight="1">
      <c r="A103" s="56" t="s">
        <v>244</v>
      </c>
      <c r="B103" s="57">
        <v>200</v>
      </c>
      <c r="C103" s="83" t="s">
        <v>424</v>
      </c>
      <c r="D103" s="57"/>
      <c r="E103" s="57"/>
      <c r="F103" s="81">
        <f>F104</f>
        <v>100000</v>
      </c>
      <c r="G103" s="81">
        <f>G104</f>
        <v>32570.56</v>
      </c>
      <c r="H103" s="79">
        <f t="shared" si="4"/>
        <v>67429.44</v>
      </c>
    </row>
    <row r="104" spans="1:8" ht="31.5" customHeight="1">
      <c r="A104" s="56" t="s">
        <v>258</v>
      </c>
      <c r="B104" s="57">
        <v>200</v>
      </c>
      <c r="C104" s="83" t="s">
        <v>423</v>
      </c>
      <c r="D104" s="57"/>
      <c r="E104" s="57"/>
      <c r="F104" s="81">
        <v>100000</v>
      </c>
      <c r="G104" s="81">
        <f>G110</f>
        <v>32570.56</v>
      </c>
      <c r="H104" s="79">
        <f t="shared" si="4"/>
        <v>67429.44</v>
      </c>
    </row>
    <row r="105" spans="1:8" ht="0.75" customHeight="1" hidden="1">
      <c r="A105" s="56" t="s">
        <v>243</v>
      </c>
      <c r="B105" s="57">
        <v>200</v>
      </c>
      <c r="C105" s="83"/>
      <c r="D105" s="57"/>
      <c r="E105" s="57"/>
      <c r="F105" s="81">
        <v>0</v>
      </c>
      <c r="G105" s="81">
        <v>0</v>
      </c>
      <c r="H105" s="79">
        <f t="shared" si="4"/>
        <v>0</v>
      </c>
    </row>
    <row r="106" spans="1:8" ht="39" customHeight="1" hidden="1">
      <c r="A106" s="56" t="s">
        <v>257</v>
      </c>
      <c r="B106" s="57">
        <v>200</v>
      </c>
      <c r="C106" s="83" t="s">
        <v>320</v>
      </c>
      <c r="D106" s="57"/>
      <c r="E106" s="57"/>
      <c r="F106" s="81">
        <f>F107</f>
        <v>0</v>
      </c>
      <c r="G106" s="81">
        <f>G107</f>
        <v>0</v>
      </c>
      <c r="H106" s="79">
        <f t="shared" si="4"/>
        <v>0</v>
      </c>
    </row>
    <row r="107" spans="1:8" ht="27" customHeight="1" hidden="1">
      <c r="A107" s="56" t="s">
        <v>270</v>
      </c>
      <c r="B107" s="57">
        <v>200</v>
      </c>
      <c r="C107" s="83" t="s">
        <v>321</v>
      </c>
      <c r="D107" s="57"/>
      <c r="E107" s="57"/>
      <c r="F107" s="81">
        <v>0</v>
      </c>
      <c r="G107" s="81">
        <v>0</v>
      </c>
      <c r="H107" s="79">
        <f t="shared" si="4"/>
        <v>0</v>
      </c>
    </row>
    <row r="108" spans="1:8" ht="27" customHeight="1">
      <c r="A108" s="56" t="s">
        <v>257</v>
      </c>
      <c r="B108" s="57">
        <v>200</v>
      </c>
      <c r="C108" s="83" t="s">
        <v>488</v>
      </c>
      <c r="D108" s="57"/>
      <c r="E108" s="57"/>
      <c r="F108" s="81">
        <v>100000</v>
      </c>
      <c r="G108" s="81">
        <v>32570.56</v>
      </c>
      <c r="H108" s="79">
        <f>F108-G108</f>
        <v>67429.44</v>
      </c>
    </row>
    <row r="109" spans="1:8" ht="37.5" customHeight="1">
      <c r="A109" s="56" t="s">
        <v>272</v>
      </c>
      <c r="B109" s="57">
        <v>200</v>
      </c>
      <c r="C109" s="83" t="s">
        <v>422</v>
      </c>
      <c r="D109" s="57"/>
      <c r="E109" s="57"/>
      <c r="F109" s="81">
        <f>F110</f>
        <v>100000</v>
      </c>
      <c r="G109" s="81">
        <f>G110</f>
        <v>32570.56</v>
      </c>
      <c r="H109" s="79">
        <f t="shared" si="4"/>
        <v>67429.44</v>
      </c>
    </row>
    <row r="110" spans="1:8" ht="28.5" customHeight="1">
      <c r="A110" s="56" t="s">
        <v>270</v>
      </c>
      <c r="B110" s="57">
        <v>200</v>
      </c>
      <c r="C110" s="83" t="s">
        <v>422</v>
      </c>
      <c r="D110" s="57">
        <v>12250</v>
      </c>
      <c r="E110" s="57">
        <v>12250</v>
      </c>
      <c r="F110" s="81">
        <v>100000</v>
      </c>
      <c r="G110" s="81">
        <v>32570.56</v>
      </c>
      <c r="H110" s="79">
        <f t="shared" si="4"/>
        <v>67429.44</v>
      </c>
    </row>
    <row r="111" spans="1:8" ht="25.5" customHeight="1" hidden="1">
      <c r="A111" s="56" t="s">
        <v>279</v>
      </c>
      <c r="B111" s="57">
        <v>200</v>
      </c>
      <c r="C111" s="83" t="s">
        <v>322</v>
      </c>
      <c r="D111" s="57"/>
      <c r="E111" s="57"/>
      <c r="F111" s="81">
        <f>F114</f>
        <v>0</v>
      </c>
      <c r="G111" s="81">
        <f>G114</f>
        <v>0</v>
      </c>
      <c r="H111" s="79">
        <f t="shared" si="4"/>
        <v>0</v>
      </c>
    </row>
    <row r="112" spans="1:8" ht="25.5" customHeight="1" hidden="1">
      <c r="A112" s="56" t="s">
        <v>258</v>
      </c>
      <c r="B112" s="57">
        <v>200</v>
      </c>
      <c r="C112" s="83" t="s">
        <v>323</v>
      </c>
      <c r="D112" s="57"/>
      <c r="E112" s="57"/>
      <c r="F112" s="81">
        <f>F114</f>
        <v>0</v>
      </c>
      <c r="G112" s="81">
        <f>G114</f>
        <v>0</v>
      </c>
      <c r="H112" s="79">
        <f t="shared" si="4"/>
        <v>0</v>
      </c>
    </row>
    <row r="113" spans="1:8" ht="28.5" customHeight="1" hidden="1">
      <c r="A113" s="56" t="s">
        <v>272</v>
      </c>
      <c r="B113" s="57">
        <v>200</v>
      </c>
      <c r="C113" s="83" t="s">
        <v>324</v>
      </c>
      <c r="D113" s="57"/>
      <c r="E113" s="57"/>
      <c r="F113" s="81">
        <f>F114</f>
        <v>0</v>
      </c>
      <c r="G113" s="81">
        <f>G114</f>
        <v>0</v>
      </c>
      <c r="H113" s="79">
        <f t="shared" si="4"/>
        <v>0</v>
      </c>
    </row>
    <row r="114" spans="1:8" ht="25.5" hidden="1">
      <c r="A114" s="56" t="s">
        <v>270</v>
      </c>
      <c r="B114" s="57">
        <v>200</v>
      </c>
      <c r="C114" s="83" t="s">
        <v>395</v>
      </c>
      <c r="D114" s="57"/>
      <c r="E114" s="57"/>
      <c r="F114" s="81">
        <v>0</v>
      </c>
      <c r="G114" s="81">
        <v>0</v>
      </c>
      <c r="H114" s="79">
        <f t="shared" si="4"/>
        <v>0</v>
      </c>
    </row>
    <row r="115" spans="1:8" ht="25.5" hidden="1">
      <c r="A115" s="76" t="s">
        <v>367</v>
      </c>
      <c r="B115" s="77"/>
      <c r="C115" s="82" t="s">
        <v>366</v>
      </c>
      <c r="D115" s="77"/>
      <c r="E115" s="77"/>
      <c r="F115" s="80">
        <f>F119</f>
        <v>0</v>
      </c>
      <c r="G115" s="80">
        <f>G119</f>
        <v>0</v>
      </c>
      <c r="H115" s="91">
        <f t="shared" si="4"/>
        <v>0</v>
      </c>
    </row>
    <row r="116" spans="1:8" ht="25.5" hidden="1">
      <c r="A116" s="56" t="s">
        <v>364</v>
      </c>
      <c r="B116" s="57">
        <v>200</v>
      </c>
      <c r="C116" s="83" t="s">
        <v>365</v>
      </c>
      <c r="D116" s="57"/>
      <c r="E116" s="57"/>
      <c r="F116" s="81">
        <f>F119</f>
        <v>0</v>
      </c>
      <c r="G116" s="81">
        <f>G119</f>
        <v>0</v>
      </c>
      <c r="H116" s="79">
        <f t="shared" si="4"/>
        <v>0</v>
      </c>
    </row>
    <row r="117" spans="1:8" ht="38.25" hidden="1">
      <c r="A117" s="56" t="s">
        <v>258</v>
      </c>
      <c r="B117" s="57">
        <v>200</v>
      </c>
      <c r="C117" s="83" t="s">
        <v>363</v>
      </c>
      <c r="D117" s="57"/>
      <c r="E117" s="57"/>
      <c r="F117" s="81">
        <f>F119</f>
        <v>0</v>
      </c>
      <c r="G117" s="81">
        <f>G119</f>
        <v>0</v>
      </c>
      <c r="H117" s="79">
        <f t="shared" si="4"/>
        <v>0</v>
      </c>
    </row>
    <row r="118" spans="1:8" ht="51" hidden="1">
      <c r="A118" s="56" t="s">
        <v>272</v>
      </c>
      <c r="B118" s="57">
        <v>200</v>
      </c>
      <c r="C118" s="83" t="s">
        <v>362</v>
      </c>
      <c r="D118" s="57"/>
      <c r="E118" s="57"/>
      <c r="F118" s="81">
        <f>F119</f>
        <v>0</v>
      </c>
      <c r="G118" s="81">
        <f>G119</f>
        <v>0</v>
      </c>
      <c r="H118" s="79">
        <f t="shared" si="4"/>
        <v>0</v>
      </c>
    </row>
    <row r="119" spans="1:8" ht="12.75" hidden="1">
      <c r="A119" s="56" t="s">
        <v>346</v>
      </c>
      <c r="B119" s="57">
        <v>200</v>
      </c>
      <c r="C119" s="83" t="s">
        <v>361</v>
      </c>
      <c r="D119" s="57"/>
      <c r="E119" s="57"/>
      <c r="F119" s="81">
        <v>0</v>
      </c>
      <c r="G119" s="81">
        <v>0</v>
      </c>
      <c r="H119" s="79">
        <f t="shared" si="4"/>
        <v>0</v>
      </c>
    </row>
    <row r="120" spans="1:8" ht="25.5">
      <c r="A120" s="56" t="s">
        <v>489</v>
      </c>
      <c r="B120" s="57">
        <v>200</v>
      </c>
      <c r="C120" s="83" t="s">
        <v>424</v>
      </c>
      <c r="D120" s="57"/>
      <c r="E120" s="57"/>
      <c r="F120" s="81">
        <v>50000</v>
      </c>
      <c r="G120" s="81">
        <v>0</v>
      </c>
      <c r="H120" s="79">
        <f aca="true" t="shared" si="5" ref="H120:H125">F120-G120</f>
        <v>50000</v>
      </c>
    </row>
    <row r="121" spans="1:8" ht="51">
      <c r="A121" s="56" t="s">
        <v>490</v>
      </c>
      <c r="B121" s="57">
        <v>200</v>
      </c>
      <c r="C121" s="83" t="s">
        <v>423</v>
      </c>
      <c r="D121" s="57"/>
      <c r="E121" s="57"/>
      <c r="F121" s="81">
        <v>50000</v>
      </c>
      <c r="G121" s="81">
        <v>0</v>
      </c>
      <c r="H121" s="79">
        <f t="shared" si="5"/>
        <v>50000</v>
      </c>
    </row>
    <row r="122" spans="1:8" ht="51">
      <c r="A122" s="56" t="s">
        <v>491</v>
      </c>
      <c r="B122" s="57">
        <v>200</v>
      </c>
      <c r="C122" s="83" t="s">
        <v>488</v>
      </c>
      <c r="D122" s="57"/>
      <c r="E122" s="57"/>
      <c r="F122" s="81">
        <v>50000</v>
      </c>
      <c r="G122" s="81">
        <v>0</v>
      </c>
      <c r="H122" s="79">
        <f t="shared" si="5"/>
        <v>50000</v>
      </c>
    </row>
    <row r="123" spans="1:8" ht="51">
      <c r="A123" s="56" t="s">
        <v>492</v>
      </c>
      <c r="B123" s="57">
        <v>200</v>
      </c>
      <c r="C123" s="83" t="s">
        <v>422</v>
      </c>
      <c r="D123" s="57"/>
      <c r="E123" s="57"/>
      <c r="F123" s="81">
        <v>50000</v>
      </c>
      <c r="G123" s="81">
        <v>0</v>
      </c>
      <c r="H123" s="79">
        <f t="shared" si="5"/>
        <v>50000</v>
      </c>
    </row>
    <row r="124" spans="1:8" ht="25.5">
      <c r="A124" s="56" t="s">
        <v>487</v>
      </c>
      <c r="B124" s="57">
        <v>200</v>
      </c>
      <c r="C124" s="83" t="s">
        <v>422</v>
      </c>
      <c r="D124" s="57">
        <v>12250</v>
      </c>
      <c r="E124" s="57"/>
      <c r="F124" s="81">
        <v>50000</v>
      </c>
      <c r="G124" s="81">
        <v>0</v>
      </c>
      <c r="H124" s="79">
        <f t="shared" si="5"/>
        <v>50000</v>
      </c>
    </row>
    <row r="125" spans="1:8" ht="25.5">
      <c r="A125" s="56" t="s">
        <v>487</v>
      </c>
      <c r="B125" s="57">
        <v>200</v>
      </c>
      <c r="C125" s="83" t="s">
        <v>422</v>
      </c>
      <c r="D125" s="57">
        <v>12250</v>
      </c>
      <c r="E125" s="57">
        <v>12250</v>
      </c>
      <c r="F125" s="81">
        <v>50000</v>
      </c>
      <c r="G125" s="81">
        <v>0</v>
      </c>
      <c r="H125" s="79">
        <f t="shared" si="5"/>
        <v>50000</v>
      </c>
    </row>
    <row r="126" spans="1:8" ht="25.5">
      <c r="A126" s="76" t="s">
        <v>280</v>
      </c>
      <c r="B126" s="77">
        <v>200</v>
      </c>
      <c r="C126" s="82" t="s">
        <v>325</v>
      </c>
      <c r="D126" s="77"/>
      <c r="E126" s="77"/>
      <c r="F126" s="178">
        <f>F127</f>
        <v>4673169</v>
      </c>
      <c r="G126" s="80">
        <f>G127</f>
        <v>2795570.66</v>
      </c>
      <c r="H126" s="91">
        <f t="shared" si="4"/>
        <v>1877598.3399999999</v>
      </c>
    </row>
    <row r="127" spans="1:8" ht="12.75">
      <c r="A127" s="76" t="s">
        <v>280</v>
      </c>
      <c r="B127" s="77">
        <v>200</v>
      </c>
      <c r="C127" s="82" t="s">
        <v>428</v>
      </c>
      <c r="D127" s="77"/>
      <c r="E127" s="77"/>
      <c r="F127" s="80">
        <f>F128+F151+F142</f>
        <v>4673169</v>
      </c>
      <c r="G127" s="80">
        <f>G128+G151+G142</f>
        <v>2795570.66</v>
      </c>
      <c r="H127" s="91">
        <f t="shared" si="4"/>
        <v>1877598.3399999999</v>
      </c>
    </row>
    <row r="128" spans="1:8" ht="17.25" customHeight="1">
      <c r="A128" s="86" t="s">
        <v>281</v>
      </c>
      <c r="B128" s="87">
        <v>200</v>
      </c>
      <c r="C128" s="88" t="s">
        <v>427</v>
      </c>
      <c r="D128" s="87"/>
      <c r="E128" s="87"/>
      <c r="F128" s="89">
        <f>F129</f>
        <v>1650000</v>
      </c>
      <c r="G128" s="89">
        <f>G129</f>
        <v>586767.76</v>
      </c>
      <c r="H128" s="90">
        <f t="shared" si="4"/>
        <v>1063232.24</v>
      </c>
    </row>
    <row r="129" spans="1:8" ht="27.75" customHeight="1">
      <c r="A129" s="56" t="s">
        <v>258</v>
      </c>
      <c r="B129" s="57">
        <v>200</v>
      </c>
      <c r="C129" s="83" t="s">
        <v>426</v>
      </c>
      <c r="D129" s="57"/>
      <c r="E129" s="57"/>
      <c r="F129" s="81">
        <f>F130+F135</f>
        <v>1650000</v>
      </c>
      <c r="G129" s="81">
        <f>G130+G135</f>
        <v>586767.76</v>
      </c>
      <c r="H129" s="79">
        <f t="shared" si="4"/>
        <v>1063232.24</v>
      </c>
    </row>
    <row r="130" spans="1:8" ht="0.75" customHeight="1" hidden="1">
      <c r="A130" s="56" t="s">
        <v>257</v>
      </c>
      <c r="B130" s="57">
        <v>200</v>
      </c>
      <c r="C130" s="83" t="s">
        <v>326</v>
      </c>
      <c r="D130" s="57"/>
      <c r="E130" s="57"/>
      <c r="F130" s="81">
        <f>F131+F132+F133</f>
        <v>0</v>
      </c>
      <c r="G130" s="81">
        <f>G131+G132+G133</f>
        <v>0</v>
      </c>
      <c r="H130" s="79">
        <f t="shared" si="4"/>
        <v>0</v>
      </c>
    </row>
    <row r="131" spans="1:8" ht="15" customHeight="1" hidden="1">
      <c r="A131" s="56" t="s">
        <v>282</v>
      </c>
      <c r="B131" s="57">
        <v>200</v>
      </c>
      <c r="C131" s="83" t="s">
        <v>327</v>
      </c>
      <c r="D131" s="57"/>
      <c r="E131" s="57"/>
      <c r="F131" s="81">
        <v>0</v>
      </c>
      <c r="G131" s="81">
        <v>0</v>
      </c>
      <c r="H131" s="79">
        <f t="shared" si="4"/>
        <v>0</v>
      </c>
    </row>
    <row r="132" spans="1:8" ht="27" customHeight="1" hidden="1">
      <c r="A132" s="56" t="s">
        <v>270</v>
      </c>
      <c r="B132" s="57">
        <v>200</v>
      </c>
      <c r="C132" s="83" t="s">
        <v>328</v>
      </c>
      <c r="D132" s="57"/>
      <c r="E132" s="57"/>
      <c r="F132" s="81">
        <v>0</v>
      </c>
      <c r="G132" s="81">
        <v>0</v>
      </c>
      <c r="H132" s="79">
        <f t="shared" si="4"/>
        <v>0</v>
      </c>
    </row>
    <row r="133" spans="1:8" ht="30.75" customHeight="1" hidden="1">
      <c r="A133" s="56" t="s">
        <v>259</v>
      </c>
      <c r="B133" s="57">
        <v>200</v>
      </c>
      <c r="C133" s="83" t="s">
        <v>329</v>
      </c>
      <c r="D133" s="57"/>
      <c r="E133" s="57"/>
      <c r="F133" s="81">
        <v>0</v>
      </c>
      <c r="G133" s="81">
        <v>0</v>
      </c>
      <c r="H133" s="79">
        <f t="shared" si="4"/>
        <v>0</v>
      </c>
    </row>
    <row r="134" spans="1:8" ht="39" customHeight="1">
      <c r="A134" s="56" t="s">
        <v>494</v>
      </c>
      <c r="B134" s="57">
        <v>200</v>
      </c>
      <c r="C134" s="83" t="s">
        <v>493</v>
      </c>
      <c r="D134" s="57"/>
      <c r="E134" s="57"/>
      <c r="F134" s="81">
        <v>1650000</v>
      </c>
      <c r="G134" s="81">
        <v>502666.9</v>
      </c>
      <c r="H134" s="79">
        <f>F134-G134</f>
        <v>1147333.1</v>
      </c>
    </row>
    <row r="135" spans="1:8" ht="40.5" customHeight="1">
      <c r="A135" s="56" t="s">
        <v>272</v>
      </c>
      <c r="B135" s="57">
        <v>200</v>
      </c>
      <c r="C135" s="84" t="s">
        <v>425</v>
      </c>
      <c r="D135" s="57"/>
      <c r="E135" s="57"/>
      <c r="F135" s="81">
        <f>F139+F140</f>
        <v>1650000</v>
      </c>
      <c r="G135" s="81">
        <f>G139+G140</f>
        <v>586767.76</v>
      </c>
      <c r="H135" s="79">
        <f t="shared" si="4"/>
        <v>1063232.24</v>
      </c>
    </row>
    <row r="136" spans="1:8" ht="25.5" hidden="1">
      <c r="A136" s="56" t="s">
        <v>270</v>
      </c>
      <c r="B136" s="57">
        <v>200</v>
      </c>
      <c r="C136" s="83" t="s">
        <v>330</v>
      </c>
      <c r="D136" s="57"/>
      <c r="E136" s="57"/>
      <c r="F136" s="81">
        <v>0</v>
      </c>
      <c r="G136" s="81">
        <v>0</v>
      </c>
      <c r="H136" s="79">
        <f t="shared" si="4"/>
        <v>0</v>
      </c>
    </row>
    <row r="137" spans="1:8" ht="25.5" hidden="1">
      <c r="A137" s="56" t="s">
        <v>284</v>
      </c>
      <c r="B137" s="57">
        <v>200</v>
      </c>
      <c r="C137" s="83" t="s">
        <v>371</v>
      </c>
      <c r="D137" s="57"/>
      <c r="E137" s="57"/>
      <c r="F137" s="81">
        <v>0</v>
      </c>
      <c r="G137" s="81">
        <v>0</v>
      </c>
      <c r="H137" s="79">
        <f t="shared" si="4"/>
        <v>0</v>
      </c>
    </row>
    <row r="138" spans="1:8" ht="29.25" customHeight="1" hidden="1">
      <c r="A138" s="56" t="s">
        <v>259</v>
      </c>
      <c r="B138" s="57">
        <v>200</v>
      </c>
      <c r="C138" s="83" t="s">
        <v>331</v>
      </c>
      <c r="D138" s="57"/>
      <c r="E138" s="57"/>
      <c r="F138" s="81">
        <v>0</v>
      </c>
      <c r="G138" s="81">
        <v>0</v>
      </c>
      <c r="H138" s="79">
        <f aca="true" t="shared" si="6" ref="H138:H180">F138-G138</f>
        <v>0</v>
      </c>
    </row>
    <row r="139" spans="1:8" ht="29.25" customHeight="1">
      <c r="A139" s="56" t="s">
        <v>282</v>
      </c>
      <c r="B139" s="57">
        <v>200</v>
      </c>
      <c r="C139" s="83" t="s">
        <v>425</v>
      </c>
      <c r="D139" s="57">
        <v>12230</v>
      </c>
      <c r="E139" s="57">
        <v>12230</v>
      </c>
      <c r="F139" s="81">
        <v>1600000</v>
      </c>
      <c r="G139" s="81">
        <v>586767.76</v>
      </c>
      <c r="H139" s="79">
        <f t="shared" si="6"/>
        <v>1013232.24</v>
      </c>
    </row>
    <row r="140" spans="1:8" ht="29.25" customHeight="1">
      <c r="A140" s="56" t="s">
        <v>487</v>
      </c>
      <c r="B140" s="57">
        <v>200</v>
      </c>
      <c r="C140" s="83" t="s">
        <v>425</v>
      </c>
      <c r="D140" s="57">
        <v>12250</v>
      </c>
      <c r="E140" s="57"/>
      <c r="F140" s="81">
        <v>50000</v>
      </c>
      <c r="G140" s="81">
        <v>0</v>
      </c>
      <c r="H140" s="79">
        <f t="shared" si="6"/>
        <v>50000</v>
      </c>
    </row>
    <row r="141" spans="1:8" ht="29.25" customHeight="1">
      <c r="A141" s="56" t="s">
        <v>487</v>
      </c>
      <c r="B141" s="57">
        <v>200</v>
      </c>
      <c r="C141" s="83" t="s">
        <v>425</v>
      </c>
      <c r="D141" s="57">
        <v>12250</v>
      </c>
      <c r="E141" s="57">
        <v>12250</v>
      </c>
      <c r="F141" s="81">
        <v>50000</v>
      </c>
      <c r="G141" s="81">
        <v>0</v>
      </c>
      <c r="H141" s="79">
        <f>F141-G141</f>
        <v>50000</v>
      </c>
    </row>
    <row r="142" spans="1:8" ht="29.25" customHeight="1">
      <c r="A142" s="86" t="s">
        <v>369</v>
      </c>
      <c r="B142" s="87">
        <v>200</v>
      </c>
      <c r="C142" s="88" t="s">
        <v>431</v>
      </c>
      <c r="D142" s="87"/>
      <c r="E142" s="87"/>
      <c r="F142" s="89">
        <f>F145</f>
        <v>1439000</v>
      </c>
      <c r="G142" s="89">
        <f>G143</f>
        <v>896780.0599999999</v>
      </c>
      <c r="H142" s="90">
        <f t="shared" si="6"/>
        <v>542219.9400000001</v>
      </c>
    </row>
    <row r="143" spans="1:8" ht="29.25" customHeight="1">
      <c r="A143" s="56" t="s">
        <v>258</v>
      </c>
      <c r="B143" s="57">
        <v>200</v>
      </c>
      <c r="C143" s="83" t="s">
        <v>430</v>
      </c>
      <c r="D143" s="57"/>
      <c r="E143" s="57"/>
      <c r="F143" s="81">
        <f>F145</f>
        <v>1439000</v>
      </c>
      <c r="G143" s="81">
        <f>G145</f>
        <v>896780.0599999999</v>
      </c>
      <c r="H143" s="79">
        <f t="shared" si="6"/>
        <v>542219.9400000001</v>
      </c>
    </row>
    <row r="144" spans="1:8" ht="29.25" customHeight="1">
      <c r="A144" s="56" t="s">
        <v>494</v>
      </c>
      <c r="B144" s="57"/>
      <c r="C144" s="83" t="s">
        <v>495</v>
      </c>
      <c r="D144" s="57"/>
      <c r="E144" s="57"/>
      <c r="F144" s="81">
        <v>1439000</v>
      </c>
      <c r="G144" s="81">
        <f>G145</f>
        <v>896780.0599999999</v>
      </c>
      <c r="H144" s="79">
        <f>F144-G144</f>
        <v>542219.9400000001</v>
      </c>
    </row>
    <row r="145" spans="1:8" ht="29.25" customHeight="1">
      <c r="A145" s="56" t="s">
        <v>272</v>
      </c>
      <c r="B145" s="57">
        <v>200</v>
      </c>
      <c r="C145" s="83" t="s">
        <v>429</v>
      </c>
      <c r="D145" s="57"/>
      <c r="E145" s="57"/>
      <c r="F145" s="81">
        <f>F146+F149</f>
        <v>1439000</v>
      </c>
      <c r="G145" s="81">
        <f>G146+G149</f>
        <v>896780.0599999999</v>
      </c>
      <c r="H145" s="79">
        <f t="shared" si="6"/>
        <v>542219.9400000001</v>
      </c>
    </row>
    <row r="146" spans="1:8" ht="29.25" customHeight="1">
      <c r="A146" s="56" t="s">
        <v>496</v>
      </c>
      <c r="B146" s="57">
        <v>200</v>
      </c>
      <c r="C146" s="83" t="s">
        <v>429</v>
      </c>
      <c r="D146" s="57">
        <v>12230</v>
      </c>
      <c r="E146" s="57"/>
      <c r="F146" s="81">
        <v>100000</v>
      </c>
      <c r="G146" s="81">
        <v>17425.82</v>
      </c>
      <c r="H146" s="79">
        <f t="shared" si="6"/>
        <v>82574.18</v>
      </c>
    </row>
    <row r="147" spans="1:8" ht="29.25" customHeight="1" hidden="1">
      <c r="A147" s="56" t="s">
        <v>270</v>
      </c>
      <c r="B147" s="57">
        <v>200</v>
      </c>
      <c r="C147" s="83" t="s">
        <v>368</v>
      </c>
      <c r="D147" s="57"/>
      <c r="E147" s="57"/>
      <c r="F147" s="81">
        <v>0</v>
      </c>
      <c r="G147" s="81">
        <v>0</v>
      </c>
      <c r="H147" s="79">
        <f t="shared" si="6"/>
        <v>0</v>
      </c>
    </row>
    <row r="148" spans="1:8" ht="29.25" customHeight="1">
      <c r="A148" s="56" t="s">
        <v>496</v>
      </c>
      <c r="B148" s="57">
        <v>200</v>
      </c>
      <c r="C148" s="83" t="s">
        <v>429</v>
      </c>
      <c r="D148" s="57">
        <v>12230</v>
      </c>
      <c r="E148" s="57">
        <v>12230</v>
      </c>
      <c r="F148" s="81">
        <v>100000</v>
      </c>
      <c r="G148" s="81">
        <v>17425.82</v>
      </c>
      <c r="H148" s="79">
        <f>F148-G148</f>
        <v>82574.18</v>
      </c>
    </row>
    <row r="149" spans="1:8" ht="24" customHeight="1">
      <c r="A149" s="56" t="s">
        <v>270</v>
      </c>
      <c r="B149" s="57">
        <v>200</v>
      </c>
      <c r="C149" s="83" t="s">
        <v>429</v>
      </c>
      <c r="D149" s="57">
        <v>12250</v>
      </c>
      <c r="E149" s="57"/>
      <c r="F149" s="81">
        <v>1339000</v>
      </c>
      <c r="G149" s="81">
        <f>G150</f>
        <v>879354.24</v>
      </c>
      <c r="H149" s="79">
        <f t="shared" si="6"/>
        <v>459645.76</v>
      </c>
    </row>
    <row r="150" spans="1:8" ht="24" customHeight="1">
      <c r="A150" s="56" t="s">
        <v>270</v>
      </c>
      <c r="B150" s="57">
        <v>200</v>
      </c>
      <c r="C150" s="83" t="s">
        <v>429</v>
      </c>
      <c r="D150" s="57">
        <v>12250</v>
      </c>
      <c r="E150" s="57">
        <v>12250</v>
      </c>
      <c r="F150" s="81">
        <v>1339000</v>
      </c>
      <c r="G150" s="81">
        <v>879354.24</v>
      </c>
      <c r="H150" s="79">
        <f>F150-G150</f>
        <v>459645.76</v>
      </c>
    </row>
    <row r="151" spans="1:8" ht="30.75" customHeight="1">
      <c r="A151" s="86" t="s">
        <v>283</v>
      </c>
      <c r="B151" s="87">
        <v>200</v>
      </c>
      <c r="C151" s="88" t="s">
        <v>434</v>
      </c>
      <c r="D151" s="87"/>
      <c r="E151" s="87"/>
      <c r="F151" s="89">
        <f>F152</f>
        <v>1584169</v>
      </c>
      <c r="G151" s="89">
        <f>G152</f>
        <v>1312022.84</v>
      </c>
      <c r="H151" s="90">
        <f t="shared" si="6"/>
        <v>272146.1599999999</v>
      </c>
    </row>
    <row r="152" spans="1:8" ht="28.5" customHeight="1">
      <c r="A152" s="56" t="s">
        <v>258</v>
      </c>
      <c r="B152" s="57">
        <v>200</v>
      </c>
      <c r="C152" s="83" t="s">
        <v>433</v>
      </c>
      <c r="D152" s="57"/>
      <c r="E152" s="57"/>
      <c r="F152" s="81">
        <f>F153+F157</f>
        <v>1584169</v>
      </c>
      <c r="G152" s="81">
        <f>G153+G157</f>
        <v>1312022.84</v>
      </c>
      <c r="H152" s="79">
        <f t="shared" si="6"/>
        <v>272146.1599999999</v>
      </c>
    </row>
    <row r="153" spans="1:8" ht="38.25" hidden="1">
      <c r="A153" s="56" t="s">
        <v>257</v>
      </c>
      <c r="B153" s="57">
        <v>200</v>
      </c>
      <c r="C153" s="83" t="s">
        <v>332</v>
      </c>
      <c r="D153" s="57"/>
      <c r="E153" s="57"/>
      <c r="F153" s="81">
        <f>F154+F155</f>
        <v>0</v>
      </c>
      <c r="G153" s="81">
        <f>G154+G155</f>
        <v>0</v>
      </c>
      <c r="H153" s="79">
        <f t="shared" si="6"/>
        <v>0</v>
      </c>
    </row>
    <row r="154" spans="1:8" ht="25.5" hidden="1">
      <c r="A154" s="56" t="s">
        <v>270</v>
      </c>
      <c r="B154" s="57">
        <v>200</v>
      </c>
      <c r="C154" s="83" t="s">
        <v>333</v>
      </c>
      <c r="D154" s="57"/>
      <c r="E154" s="57"/>
      <c r="F154" s="81">
        <v>0</v>
      </c>
      <c r="G154" s="81">
        <v>0</v>
      </c>
      <c r="H154" s="79">
        <f t="shared" si="6"/>
        <v>0</v>
      </c>
    </row>
    <row r="155" spans="1:8" ht="16.5" customHeight="1" hidden="1">
      <c r="A155" s="56" t="s">
        <v>284</v>
      </c>
      <c r="B155" s="57">
        <v>200</v>
      </c>
      <c r="C155" s="83" t="s">
        <v>334</v>
      </c>
      <c r="D155" s="57"/>
      <c r="E155" s="57"/>
      <c r="F155" s="81">
        <v>0</v>
      </c>
      <c r="G155" s="81">
        <v>0</v>
      </c>
      <c r="H155" s="79">
        <f t="shared" si="6"/>
        <v>0</v>
      </c>
    </row>
    <row r="156" spans="1:8" ht="39.75" customHeight="1">
      <c r="A156" s="56" t="s">
        <v>257</v>
      </c>
      <c r="B156" s="57">
        <v>200</v>
      </c>
      <c r="C156" s="83" t="s">
        <v>497</v>
      </c>
      <c r="D156" s="57"/>
      <c r="E156" s="57"/>
      <c r="F156" s="81">
        <v>1584169</v>
      </c>
      <c r="G156" s="81">
        <f>G157</f>
        <v>1312022.84</v>
      </c>
      <c r="H156" s="79">
        <f>F156-G156</f>
        <v>272146.1599999999</v>
      </c>
    </row>
    <row r="157" spans="1:8" ht="51">
      <c r="A157" s="56" t="s">
        <v>272</v>
      </c>
      <c r="B157" s="57">
        <v>200</v>
      </c>
      <c r="C157" s="83" t="s">
        <v>432</v>
      </c>
      <c r="D157" s="57"/>
      <c r="E157" s="57"/>
      <c r="F157" s="81">
        <f>F159+F161+F160+F158</f>
        <v>1584169</v>
      </c>
      <c r="G157" s="81">
        <f>G162+G163</f>
        <v>1312022.84</v>
      </c>
      <c r="H157" s="79">
        <f t="shared" si="6"/>
        <v>272146.1599999999</v>
      </c>
    </row>
    <row r="158" spans="1:8" ht="12.75" hidden="1">
      <c r="A158" s="56" t="s">
        <v>282</v>
      </c>
      <c r="B158" s="57">
        <v>200</v>
      </c>
      <c r="C158" s="83" t="s">
        <v>370</v>
      </c>
      <c r="D158" s="57"/>
      <c r="E158" s="57"/>
      <c r="F158" s="81">
        <v>0</v>
      </c>
      <c r="G158" s="81">
        <v>0</v>
      </c>
      <c r="H158" s="79">
        <f t="shared" si="6"/>
        <v>0</v>
      </c>
    </row>
    <row r="159" spans="1:8" ht="24.75" customHeight="1">
      <c r="A159" s="56" t="s">
        <v>270</v>
      </c>
      <c r="B159" s="57">
        <v>200</v>
      </c>
      <c r="C159" s="83" t="s">
        <v>432</v>
      </c>
      <c r="D159" s="57">
        <v>12250</v>
      </c>
      <c r="E159" s="57"/>
      <c r="F159" s="81">
        <v>1584169</v>
      </c>
      <c r="G159" s="81">
        <v>1221092.84</v>
      </c>
      <c r="H159" s="79">
        <f t="shared" si="6"/>
        <v>363076.1599999999</v>
      </c>
    </row>
    <row r="160" spans="1:8" ht="12.75" hidden="1">
      <c r="A160" s="56" t="s">
        <v>346</v>
      </c>
      <c r="B160" s="57">
        <v>200</v>
      </c>
      <c r="C160" s="83" t="s">
        <v>347</v>
      </c>
      <c r="D160" s="57"/>
      <c r="E160" s="57"/>
      <c r="F160" s="81">
        <v>0</v>
      </c>
      <c r="G160" s="81">
        <v>0</v>
      </c>
      <c r="H160" s="79">
        <f t="shared" si="6"/>
        <v>0</v>
      </c>
    </row>
    <row r="161" spans="1:8" ht="18" customHeight="1" hidden="1">
      <c r="A161" s="56" t="s">
        <v>284</v>
      </c>
      <c r="B161" s="57">
        <v>200</v>
      </c>
      <c r="C161" s="83" t="s">
        <v>335</v>
      </c>
      <c r="D161" s="57"/>
      <c r="E161" s="57"/>
      <c r="F161" s="81">
        <v>0</v>
      </c>
      <c r="G161" s="81">
        <v>0</v>
      </c>
      <c r="H161" s="79">
        <f t="shared" si="6"/>
        <v>0</v>
      </c>
    </row>
    <row r="162" spans="1:8" ht="18" customHeight="1">
      <c r="A162" s="56" t="s">
        <v>270</v>
      </c>
      <c r="B162" s="57">
        <v>200</v>
      </c>
      <c r="C162" s="83" t="s">
        <v>432</v>
      </c>
      <c r="D162" s="57">
        <v>12250</v>
      </c>
      <c r="E162" s="57">
        <v>12250</v>
      </c>
      <c r="F162" s="81">
        <v>1493239</v>
      </c>
      <c r="G162" s="81">
        <v>1221092.84</v>
      </c>
      <c r="H162" s="79">
        <f>F162-G162</f>
        <v>272146.1599999999</v>
      </c>
    </row>
    <row r="163" spans="1:8" ht="18" customHeight="1">
      <c r="A163" s="56" t="s">
        <v>270</v>
      </c>
      <c r="B163" s="57">
        <v>200</v>
      </c>
      <c r="C163" s="83" t="s">
        <v>432</v>
      </c>
      <c r="D163" s="57">
        <v>13400</v>
      </c>
      <c r="E163" s="57">
        <v>13400</v>
      </c>
      <c r="F163" s="81">
        <v>90930</v>
      </c>
      <c r="G163" s="81">
        <v>90930</v>
      </c>
      <c r="H163" s="79">
        <f>F163-G163</f>
        <v>0</v>
      </c>
    </row>
    <row r="164" spans="1:8" ht="17.25" customHeight="1">
      <c r="A164" s="76" t="s">
        <v>285</v>
      </c>
      <c r="B164" s="77">
        <v>200</v>
      </c>
      <c r="C164" s="82" t="s">
        <v>336</v>
      </c>
      <c r="D164" s="77"/>
      <c r="E164" s="77"/>
      <c r="F164" s="80">
        <f>F167</f>
        <v>4859841</v>
      </c>
      <c r="G164" s="80">
        <f>G167</f>
        <v>1921465</v>
      </c>
      <c r="H164" s="79">
        <f t="shared" si="6"/>
        <v>2938376</v>
      </c>
    </row>
    <row r="165" spans="1:8" ht="12.75">
      <c r="A165" s="56" t="s">
        <v>286</v>
      </c>
      <c r="B165" s="57">
        <v>200</v>
      </c>
      <c r="C165" s="83" t="s">
        <v>337</v>
      </c>
      <c r="D165" s="57"/>
      <c r="E165" s="57"/>
      <c r="F165" s="81">
        <f>F167</f>
        <v>4859841</v>
      </c>
      <c r="G165" s="81">
        <f>G167</f>
        <v>1921465</v>
      </c>
      <c r="H165" s="79">
        <f t="shared" si="6"/>
        <v>2938376</v>
      </c>
    </row>
    <row r="166" spans="1:8" ht="12.75">
      <c r="A166" s="56" t="s">
        <v>247</v>
      </c>
      <c r="B166" s="57">
        <v>200</v>
      </c>
      <c r="C166" s="83" t="s">
        <v>439</v>
      </c>
      <c r="D166" s="57"/>
      <c r="E166" s="57"/>
      <c r="F166" s="81">
        <f>F167</f>
        <v>4859841</v>
      </c>
      <c r="G166" s="81">
        <f>G167</f>
        <v>1921465</v>
      </c>
      <c r="H166" s="79">
        <f t="shared" si="6"/>
        <v>2938376</v>
      </c>
    </row>
    <row r="167" spans="1:8" ht="78.75" customHeight="1">
      <c r="A167" s="56" t="s">
        <v>248</v>
      </c>
      <c r="B167" s="57">
        <v>200</v>
      </c>
      <c r="C167" s="83" t="s">
        <v>438</v>
      </c>
      <c r="D167" s="57"/>
      <c r="E167" s="57"/>
      <c r="F167" s="81">
        <f>F171+F176</f>
        <v>4859841</v>
      </c>
      <c r="G167" s="81">
        <f>G171+G176</f>
        <v>1921465</v>
      </c>
      <c r="H167" s="79">
        <f t="shared" si="6"/>
        <v>2938376</v>
      </c>
    </row>
    <row r="168" spans="1:8" ht="69" customHeight="1">
      <c r="A168" s="56" t="s">
        <v>287</v>
      </c>
      <c r="B168" s="57">
        <v>200</v>
      </c>
      <c r="C168" s="83" t="s">
        <v>437</v>
      </c>
      <c r="D168" s="57"/>
      <c r="E168" s="57"/>
      <c r="F168" s="81">
        <f>F171</f>
        <v>4797831</v>
      </c>
      <c r="G168" s="81">
        <f>G171</f>
        <v>1900000</v>
      </c>
      <c r="H168" s="79" t="s">
        <v>499</v>
      </c>
    </row>
    <row r="169" spans="1:8" ht="12.75">
      <c r="A169" s="56" t="s">
        <v>247</v>
      </c>
      <c r="B169" s="57">
        <v>200</v>
      </c>
      <c r="C169" s="83" t="s">
        <v>436</v>
      </c>
      <c r="D169" s="57"/>
      <c r="E169" s="57"/>
      <c r="F169" s="81">
        <f>F171</f>
        <v>4797831</v>
      </c>
      <c r="G169" s="81">
        <f>G171</f>
        <v>1900000</v>
      </c>
      <c r="H169" s="79">
        <f t="shared" si="6"/>
        <v>2897831</v>
      </c>
    </row>
    <row r="170" spans="1:8" ht="15.75" customHeight="1">
      <c r="A170" s="56" t="s">
        <v>158</v>
      </c>
      <c r="B170" s="57">
        <v>200</v>
      </c>
      <c r="C170" s="83" t="s">
        <v>435</v>
      </c>
      <c r="D170" s="57"/>
      <c r="E170" s="57"/>
      <c r="F170" s="81">
        <f>F171</f>
        <v>4797831</v>
      </c>
      <c r="G170" s="81">
        <f>G171</f>
        <v>1900000</v>
      </c>
      <c r="H170" s="79">
        <f t="shared" si="6"/>
        <v>2897831</v>
      </c>
    </row>
    <row r="171" spans="1:8" ht="42.75" customHeight="1">
      <c r="A171" s="56" t="s">
        <v>250</v>
      </c>
      <c r="B171" s="57">
        <v>200</v>
      </c>
      <c r="C171" s="83" t="s">
        <v>435</v>
      </c>
      <c r="D171" s="57">
        <v>12510</v>
      </c>
      <c r="E171" s="57"/>
      <c r="F171" s="81">
        <v>4797831</v>
      </c>
      <c r="G171" s="81">
        <v>1900000</v>
      </c>
      <c r="H171" s="79">
        <f t="shared" si="6"/>
        <v>2897831</v>
      </c>
    </row>
    <row r="172" spans="1:8" ht="42.75" customHeight="1">
      <c r="A172" s="56" t="s">
        <v>250</v>
      </c>
      <c r="B172" s="57">
        <v>200</v>
      </c>
      <c r="C172" s="83" t="s">
        <v>435</v>
      </c>
      <c r="D172" s="57">
        <v>12510</v>
      </c>
      <c r="E172" s="57">
        <v>12510</v>
      </c>
      <c r="F172" s="81">
        <v>4797831</v>
      </c>
      <c r="G172" s="81">
        <v>1900000</v>
      </c>
      <c r="H172" s="79">
        <f>F172-G172</f>
        <v>2897831</v>
      </c>
    </row>
    <row r="173" spans="1:8" ht="89.25">
      <c r="A173" s="56" t="s">
        <v>288</v>
      </c>
      <c r="B173" s="57">
        <v>200</v>
      </c>
      <c r="C173" s="83" t="s">
        <v>442</v>
      </c>
      <c r="D173" s="57"/>
      <c r="E173" s="57"/>
      <c r="F173" s="81">
        <f>F176</f>
        <v>62010</v>
      </c>
      <c r="G173" s="81">
        <f>G176</f>
        <v>21465</v>
      </c>
      <c r="H173" s="79">
        <f t="shared" si="6"/>
        <v>40545</v>
      </c>
    </row>
    <row r="174" spans="1:8" ht="12.75">
      <c r="A174" s="56" t="s">
        <v>247</v>
      </c>
      <c r="B174" s="57">
        <v>200</v>
      </c>
      <c r="C174" s="83" t="s">
        <v>441</v>
      </c>
      <c r="D174" s="57"/>
      <c r="E174" s="57"/>
      <c r="F174" s="81">
        <f>F176</f>
        <v>62010</v>
      </c>
      <c r="G174" s="81">
        <f>G176</f>
        <v>21465</v>
      </c>
      <c r="H174" s="79">
        <f t="shared" si="6"/>
        <v>40545</v>
      </c>
    </row>
    <row r="175" spans="1:8" ht="12.75">
      <c r="A175" s="56" t="s">
        <v>158</v>
      </c>
      <c r="B175" s="57">
        <v>200</v>
      </c>
      <c r="C175" s="83" t="s">
        <v>440</v>
      </c>
      <c r="D175" s="57"/>
      <c r="E175" s="57"/>
      <c r="F175" s="81">
        <f>F176</f>
        <v>62010</v>
      </c>
      <c r="G175" s="81">
        <f>G176</f>
        <v>21465</v>
      </c>
      <c r="H175" s="79">
        <f t="shared" si="6"/>
        <v>40545</v>
      </c>
    </row>
    <row r="176" spans="1:8" ht="38.25">
      <c r="A176" s="56" t="s">
        <v>250</v>
      </c>
      <c r="B176" s="57">
        <v>200</v>
      </c>
      <c r="C176" s="83" t="s">
        <v>440</v>
      </c>
      <c r="D176" s="57">
        <v>7838</v>
      </c>
      <c r="E176" s="57"/>
      <c r="F176" s="81">
        <v>62010</v>
      </c>
      <c r="G176" s="81">
        <v>21465</v>
      </c>
      <c r="H176" s="79">
        <f t="shared" si="6"/>
        <v>40545</v>
      </c>
    </row>
    <row r="177" spans="1:8" ht="38.25">
      <c r="A177" s="56" t="s">
        <v>250</v>
      </c>
      <c r="B177" s="57">
        <v>200</v>
      </c>
      <c r="C177" s="83" t="s">
        <v>440</v>
      </c>
      <c r="D177" s="57">
        <v>7838</v>
      </c>
      <c r="E177" s="57">
        <v>12510</v>
      </c>
      <c r="F177" s="81">
        <v>62010</v>
      </c>
      <c r="G177" s="81">
        <v>21465</v>
      </c>
      <c r="H177" s="79">
        <f>F177-G177</f>
        <v>40545</v>
      </c>
    </row>
    <row r="178" spans="1:8" ht="15.75" customHeight="1">
      <c r="A178" s="76" t="s">
        <v>289</v>
      </c>
      <c r="B178" s="77">
        <v>200</v>
      </c>
      <c r="C178" s="82" t="s">
        <v>338</v>
      </c>
      <c r="D178" s="77"/>
      <c r="E178" s="77"/>
      <c r="F178" s="80">
        <f>F184</f>
        <v>140000</v>
      </c>
      <c r="G178" s="80">
        <f>G184</f>
        <v>0</v>
      </c>
      <c r="H178" s="79">
        <f t="shared" si="6"/>
        <v>140000</v>
      </c>
    </row>
    <row r="179" spans="1:8" ht="12.75">
      <c r="A179" s="56" t="s">
        <v>290</v>
      </c>
      <c r="B179" s="57">
        <v>200</v>
      </c>
      <c r="C179" s="83" t="s">
        <v>339</v>
      </c>
      <c r="D179" s="57"/>
      <c r="E179" s="57"/>
      <c r="F179" s="81">
        <f>F184</f>
        <v>140000</v>
      </c>
      <c r="G179" s="81">
        <f>G184</f>
        <v>0</v>
      </c>
      <c r="H179" s="79">
        <f t="shared" si="6"/>
        <v>140000</v>
      </c>
    </row>
    <row r="180" spans="1:8" ht="25.5">
      <c r="A180" s="56" t="s">
        <v>291</v>
      </c>
      <c r="B180" s="57">
        <v>200</v>
      </c>
      <c r="C180" s="83" t="s">
        <v>446</v>
      </c>
      <c r="D180" s="57"/>
      <c r="E180" s="57"/>
      <c r="F180" s="81">
        <f>F184</f>
        <v>140000</v>
      </c>
      <c r="G180" s="81">
        <f>G184</f>
        <v>0</v>
      </c>
      <c r="H180" s="79">
        <f t="shared" si="6"/>
        <v>140000</v>
      </c>
    </row>
    <row r="181" spans="1:8" ht="25.5">
      <c r="A181" s="56" t="s">
        <v>292</v>
      </c>
      <c r="B181" s="57">
        <v>200</v>
      </c>
      <c r="C181" s="83" t="s">
        <v>445</v>
      </c>
      <c r="D181" s="57"/>
      <c r="E181" s="57"/>
      <c r="F181" s="81">
        <f>F184</f>
        <v>140000</v>
      </c>
      <c r="G181" s="81">
        <f>G184</f>
        <v>0</v>
      </c>
      <c r="H181" s="79">
        <f>F181-G181</f>
        <v>140000</v>
      </c>
    </row>
    <row r="182" spans="1:8" ht="25.5">
      <c r="A182" s="56" t="s">
        <v>293</v>
      </c>
      <c r="B182" s="57">
        <v>200</v>
      </c>
      <c r="C182" s="83" t="s">
        <v>444</v>
      </c>
      <c r="D182" s="57"/>
      <c r="E182" s="57"/>
      <c r="F182" s="81">
        <f>F184</f>
        <v>140000</v>
      </c>
      <c r="G182" s="81">
        <f>G184</f>
        <v>0</v>
      </c>
      <c r="H182" s="79">
        <f>F182-G182</f>
        <v>140000</v>
      </c>
    </row>
    <row r="183" spans="1:8" ht="25.5">
      <c r="A183" s="56" t="s">
        <v>294</v>
      </c>
      <c r="B183" s="57">
        <v>200</v>
      </c>
      <c r="C183" s="83" t="s">
        <v>443</v>
      </c>
      <c r="D183" s="57"/>
      <c r="E183" s="57"/>
      <c r="F183" s="81">
        <f>F184</f>
        <v>140000</v>
      </c>
      <c r="G183" s="81">
        <f>G184</f>
        <v>0</v>
      </c>
      <c r="H183" s="79">
        <f>F183-G183</f>
        <v>140000</v>
      </c>
    </row>
    <row r="184" spans="1:8" ht="45.75" customHeight="1">
      <c r="A184" s="56" t="s">
        <v>295</v>
      </c>
      <c r="B184" s="57">
        <v>200</v>
      </c>
      <c r="C184" s="83" t="s">
        <v>443</v>
      </c>
      <c r="D184" s="57">
        <v>12630</v>
      </c>
      <c r="E184" s="57"/>
      <c r="F184" s="81">
        <v>140000</v>
      </c>
      <c r="G184" s="81">
        <v>0</v>
      </c>
      <c r="H184" s="79">
        <f>F184-G184</f>
        <v>140000</v>
      </c>
    </row>
    <row r="185" spans="1:8" ht="45.75" customHeight="1">
      <c r="A185" s="56" t="s">
        <v>295</v>
      </c>
      <c r="B185" s="57">
        <v>200</v>
      </c>
      <c r="C185" s="83" t="s">
        <v>443</v>
      </c>
      <c r="D185" s="57">
        <v>12630</v>
      </c>
      <c r="E185" s="57">
        <v>12630</v>
      </c>
      <c r="F185" s="81">
        <v>140000</v>
      </c>
      <c r="G185" s="81">
        <v>0</v>
      </c>
      <c r="H185" s="79">
        <f>F185-G185</f>
        <v>140000</v>
      </c>
    </row>
    <row r="186" spans="1:8" ht="25.5">
      <c r="A186" s="58" t="s">
        <v>340</v>
      </c>
      <c r="B186" s="57">
        <v>450</v>
      </c>
      <c r="C186" s="83" t="s">
        <v>241</v>
      </c>
      <c r="D186" s="57"/>
      <c r="E186" s="57"/>
      <c r="F186" s="59">
        <f>Доходы!D21-расходы!F7</f>
        <v>-3991533.7300000004</v>
      </c>
      <c r="G186" s="59">
        <f>Доходы!E21-расходы!G7</f>
        <v>-2170473.9400000004</v>
      </c>
      <c r="H186" s="85">
        <f>Доходы!F21-расходы!H7</f>
        <v>-1821059.79</v>
      </c>
    </row>
  </sheetData>
  <sheetProtection/>
  <mergeCells count="3">
    <mergeCell ref="H3:H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206"/>
      <c r="B1" s="206"/>
      <c r="C1" s="206"/>
      <c r="D1" s="206"/>
      <c r="E1" s="206"/>
      <c r="F1" s="206"/>
    </row>
    <row r="2" spans="1:6" ht="12.75">
      <c r="A2" s="5"/>
      <c r="B2" s="8"/>
      <c r="C2" s="25"/>
      <c r="D2" s="26"/>
      <c r="E2" s="27"/>
      <c r="F2" s="28" t="s">
        <v>63</v>
      </c>
    </row>
    <row r="3" spans="1:6" ht="15">
      <c r="A3" s="29" t="s">
        <v>110</v>
      </c>
      <c r="C3" s="30"/>
      <c r="D3" s="31"/>
      <c r="E3" s="32"/>
      <c r="F3" s="33"/>
    </row>
    <row r="4" spans="1:6" ht="12.75">
      <c r="A4" s="7"/>
      <c r="B4" s="34"/>
      <c r="C4" s="35"/>
      <c r="D4" s="36"/>
      <c r="E4" s="36"/>
      <c r="F4" s="35"/>
    </row>
    <row r="5" spans="1:6" ht="12.75">
      <c r="A5" s="207" t="s">
        <v>45</v>
      </c>
      <c r="B5" s="210" t="s">
        <v>66</v>
      </c>
      <c r="C5" s="213" t="s">
        <v>76</v>
      </c>
      <c r="D5" s="216" t="s">
        <v>67</v>
      </c>
      <c r="E5" s="219" t="s">
        <v>55</v>
      </c>
      <c r="F5" s="222" t="s">
        <v>65</v>
      </c>
    </row>
    <row r="6" spans="1:6" ht="12.75">
      <c r="A6" s="208"/>
      <c r="B6" s="211"/>
      <c r="C6" s="214"/>
      <c r="D6" s="217"/>
      <c r="E6" s="220"/>
      <c r="F6" s="223"/>
    </row>
    <row r="7" spans="1:6" ht="12.75">
      <c r="A7" s="208"/>
      <c r="B7" s="211"/>
      <c r="C7" s="214"/>
      <c r="D7" s="217"/>
      <c r="E7" s="220"/>
      <c r="F7" s="224"/>
    </row>
    <row r="8" spans="1:6" ht="12.75">
      <c r="A8" s="208"/>
      <c r="B8" s="211"/>
      <c r="C8" s="214"/>
      <c r="D8" s="217"/>
      <c r="E8" s="220"/>
      <c r="F8" s="224"/>
    </row>
    <row r="9" spans="1:6" ht="12.75">
      <c r="A9" s="209"/>
      <c r="B9" s="212"/>
      <c r="C9" s="215"/>
      <c r="D9" s="218"/>
      <c r="E9" s="221"/>
      <c r="F9" s="225"/>
    </row>
    <row r="10" spans="1:6" ht="13.5" thickBot="1">
      <c r="A10" s="12">
        <v>1</v>
      </c>
      <c r="B10" s="3">
        <v>2</v>
      </c>
      <c r="C10" s="22">
        <v>3</v>
      </c>
      <c r="D10" s="23" t="s">
        <v>41</v>
      </c>
      <c r="E10" s="23" t="s">
        <v>42</v>
      </c>
      <c r="F10" s="23" t="s">
        <v>46</v>
      </c>
    </row>
    <row r="11" spans="1:6" ht="21.75" customHeight="1">
      <c r="A11" s="40" t="s">
        <v>80</v>
      </c>
      <c r="B11" s="41">
        <v>500</v>
      </c>
      <c r="C11" s="48" t="s">
        <v>217</v>
      </c>
      <c r="D11" s="47">
        <v>3991533.73</v>
      </c>
      <c r="E11" s="47">
        <v>2170473.94</v>
      </c>
      <c r="F11" s="42">
        <v>-1821059.79</v>
      </c>
    </row>
    <row r="12" spans="1:8" ht="24.75" customHeight="1">
      <c r="A12" s="40" t="s">
        <v>111</v>
      </c>
      <c r="B12" s="51">
        <v>700</v>
      </c>
      <c r="C12" s="50" t="s">
        <v>218</v>
      </c>
      <c r="D12" s="47">
        <v>3991533.73</v>
      </c>
      <c r="E12" s="47">
        <v>2170473.94</v>
      </c>
      <c r="F12" s="47">
        <f>E12-D12</f>
        <v>-1821059.79</v>
      </c>
      <c r="H12" s="92"/>
    </row>
    <row r="13" spans="1:6" ht="24.75" customHeight="1">
      <c r="A13" s="53" t="s">
        <v>112</v>
      </c>
      <c r="B13" s="51">
        <v>700</v>
      </c>
      <c r="C13" s="50" t="s">
        <v>219</v>
      </c>
      <c r="D13" s="52">
        <v>-11242155</v>
      </c>
      <c r="E13" s="52">
        <v>-5479466.09</v>
      </c>
      <c r="F13" s="42">
        <f>D13-E13</f>
        <v>-5762688.91</v>
      </c>
    </row>
    <row r="14" spans="1:6" ht="24.75" customHeight="1">
      <c r="A14" s="53" t="s">
        <v>113</v>
      </c>
      <c r="B14" s="51">
        <v>700</v>
      </c>
      <c r="C14" s="50" t="s">
        <v>220</v>
      </c>
      <c r="D14" s="52">
        <v>15233688.73</v>
      </c>
      <c r="E14" s="52">
        <v>7649940.03</v>
      </c>
      <c r="F14" s="42">
        <f>D14-E14</f>
        <v>7583748.7</v>
      </c>
    </row>
    <row r="15" spans="1:6" ht="24" customHeight="1">
      <c r="A15" s="53" t="s">
        <v>114</v>
      </c>
      <c r="B15" s="51">
        <v>710</v>
      </c>
      <c r="C15" s="50" t="s">
        <v>221</v>
      </c>
      <c r="D15" s="52">
        <f>D13</f>
        <v>-11242155</v>
      </c>
      <c r="E15" s="52">
        <f>E13</f>
        <v>-5479466.09</v>
      </c>
      <c r="F15" s="42">
        <f>E15-D15</f>
        <v>5762688.91</v>
      </c>
    </row>
    <row r="16" spans="1:6" ht="23.25" customHeight="1">
      <c r="A16" s="53" t="s">
        <v>115</v>
      </c>
      <c r="B16" s="51">
        <v>710</v>
      </c>
      <c r="C16" s="50" t="s">
        <v>385</v>
      </c>
      <c r="D16" s="52">
        <f>D13</f>
        <v>-11242155</v>
      </c>
      <c r="E16" s="52">
        <f>E13</f>
        <v>-5479466.09</v>
      </c>
      <c r="F16" s="42">
        <f>E16-D16</f>
        <v>5762688.91</v>
      </c>
    </row>
    <row r="17" spans="1:6" ht="32.25" customHeight="1">
      <c r="A17" s="53" t="s">
        <v>116</v>
      </c>
      <c r="B17" s="51">
        <v>710</v>
      </c>
      <c r="C17" s="50" t="s">
        <v>460</v>
      </c>
      <c r="D17" s="52">
        <f>D13</f>
        <v>-11242155</v>
      </c>
      <c r="E17" s="52">
        <f>E13</f>
        <v>-5479466.09</v>
      </c>
      <c r="F17" s="42">
        <f>E17-D17</f>
        <v>5762688.91</v>
      </c>
    </row>
    <row r="18" spans="1:6" ht="20.25" customHeight="1">
      <c r="A18" s="53" t="s">
        <v>117</v>
      </c>
      <c r="B18" s="51">
        <v>720</v>
      </c>
      <c r="C18" s="50" t="s">
        <v>222</v>
      </c>
      <c r="D18" s="52">
        <f>D14</f>
        <v>15233688.73</v>
      </c>
      <c r="E18" s="52">
        <f>E14</f>
        <v>7649940.03</v>
      </c>
      <c r="F18" s="54">
        <f>D18-E18</f>
        <v>7583748.7</v>
      </c>
    </row>
    <row r="19" spans="1:6" ht="24.75" customHeight="1">
      <c r="A19" s="53" t="s">
        <v>118</v>
      </c>
      <c r="B19" s="51">
        <v>720</v>
      </c>
      <c r="C19" s="50" t="s">
        <v>384</v>
      </c>
      <c r="D19" s="52">
        <f>D14</f>
        <v>15233688.73</v>
      </c>
      <c r="E19" s="52">
        <f>E14</f>
        <v>7649940.03</v>
      </c>
      <c r="F19" s="54">
        <f>D19-E19</f>
        <v>7583748.7</v>
      </c>
    </row>
    <row r="20" spans="1:6" ht="37.5" customHeight="1">
      <c r="A20" s="53" t="s">
        <v>119</v>
      </c>
      <c r="B20" s="49" t="s">
        <v>91</v>
      </c>
      <c r="C20" s="50" t="s">
        <v>459</v>
      </c>
      <c r="D20" s="52">
        <f>D14</f>
        <v>15233688.73</v>
      </c>
      <c r="E20" s="52">
        <f>E14</f>
        <v>7649940.03</v>
      </c>
      <c r="F20" s="54">
        <f>D20-E20</f>
        <v>7583748.7</v>
      </c>
    </row>
    <row r="21" spans="1:6" ht="12.75">
      <c r="A21" s="10"/>
      <c r="B21" s="10"/>
      <c r="C21" s="10"/>
      <c r="D21" s="20"/>
      <c r="E21" s="20"/>
      <c r="F21" s="20"/>
    </row>
    <row r="22" spans="1:6" ht="24.75" customHeight="1">
      <c r="A22" s="205" t="s">
        <v>81</v>
      </c>
      <c r="B22" s="205"/>
      <c r="C22" s="43" t="s">
        <v>342</v>
      </c>
      <c r="D22" s="20"/>
      <c r="E22" s="20"/>
      <c r="F22" s="20"/>
    </row>
    <row r="23" spans="1:6" ht="12.75">
      <c r="A23" s="37" t="s">
        <v>82</v>
      </c>
      <c r="B23" s="38"/>
      <c r="C23" s="37" t="s">
        <v>68</v>
      </c>
      <c r="D23" s="18"/>
      <c r="E23" s="14"/>
      <c r="F23" s="15"/>
    </row>
    <row r="24" spans="1:6" ht="12.75">
      <c r="A24" s="1"/>
      <c r="B24" s="1"/>
      <c r="C24" s="1"/>
      <c r="D24" s="18"/>
      <c r="E24" s="14"/>
      <c r="F24" s="15"/>
    </row>
    <row r="25" spans="1:6" ht="12.75">
      <c r="A25" s="1"/>
      <c r="B25" s="1"/>
      <c r="C25" s="1"/>
      <c r="D25" s="18"/>
      <c r="E25" s="14"/>
      <c r="F25" s="15"/>
    </row>
    <row r="26" spans="1:6" ht="12.75">
      <c r="A26" s="8" t="s">
        <v>51</v>
      </c>
      <c r="B26" s="6"/>
      <c r="C26" s="6"/>
      <c r="D26" s="18"/>
      <c r="E26" s="14"/>
      <c r="F26" s="15"/>
    </row>
    <row r="27" spans="1:6" ht="12.75">
      <c r="A27" s="2" t="s">
        <v>83</v>
      </c>
      <c r="B27" s="2"/>
      <c r="C27" s="2" t="s">
        <v>69</v>
      </c>
      <c r="D27" s="18"/>
      <c r="E27" s="14"/>
      <c r="F27" s="15"/>
    </row>
    <row r="28" spans="1:6" ht="12.75">
      <c r="A28" s="37" t="s">
        <v>82</v>
      </c>
      <c r="B28" s="5"/>
      <c r="C28" s="37" t="s">
        <v>68</v>
      </c>
      <c r="D28" s="18"/>
      <c r="E28" s="14"/>
      <c r="F28" s="15"/>
    </row>
    <row r="29" spans="1:6" ht="12.75">
      <c r="A29" s="2"/>
      <c r="B29" s="2"/>
      <c r="C29" s="2"/>
      <c r="D29" s="18"/>
      <c r="E29" s="14"/>
      <c r="F29" s="15"/>
    </row>
    <row r="30" spans="1:6" ht="12.75">
      <c r="A30" s="4" t="s">
        <v>213</v>
      </c>
      <c r="B30" s="4"/>
      <c r="C30" s="39" t="s">
        <v>466</v>
      </c>
      <c r="D30" s="18"/>
      <c r="E30" s="14"/>
      <c r="F30" s="15"/>
    </row>
    <row r="31" spans="1:6" ht="12.75">
      <c r="A31" s="37" t="s">
        <v>82</v>
      </c>
      <c r="B31" s="5"/>
      <c r="C31" s="37" t="s">
        <v>68</v>
      </c>
      <c r="D31" s="18"/>
      <c r="E31" s="14"/>
      <c r="F31" s="15"/>
    </row>
    <row r="32" spans="1:6" ht="12.75">
      <c r="A32" s="4"/>
      <c r="B32" s="4"/>
      <c r="C32" s="5"/>
      <c r="D32" s="18"/>
      <c r="E32" s="14"/>
      <c r="F32" s="15"/>
    </row>
    <row r="33" spans="1:6" ht="12.75">
      <c r="A33" s="4"/>
      <c r="B33" s="1"/>
      <c r="C33" s="1"/>
      <c r="D33" s="20"/>
      <c r="E33" s="20"/>
      <c r="F33" s="20"/>
    </row>
    <row r="34" spans="1:6" ht="12.75">
      <c r="A34" s="16"/>
      <c r="B34" s="16"/>
      <c r="C34" s="17"/>
      <c r="D34" s="18"/>
      <c r="E34" s="14"/>
      <c r="F34" s="1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2016-06-06T09:38:47Z</cp:lastPrinted>
  <dcterms:created xsi:type="dcterms:W3CDTF">1999-06-18T11:49:53Z</dcterms:created>
  <dcterms:modified xsi:type="dcterms:W3CDTF">2016-06-06T09:48:03Z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