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<sst xmlns="http://schemas.openxmlformats.org/spreadsheetml/2006/main" count="693" uniqueCount="467">
  <si>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</si>
  <si>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</si>
  <si>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</si>
  <si>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</si>
  <si>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</si>
  <si>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</si>
  <si>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</si>
  <si>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</si>
  <si>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</si>
  <si>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</si>
  <si>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</si>
  <si>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</si>
  <si>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</si>
  <si>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</si>
  <si>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</si>
  <si>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</si>
  <si>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</si>
  <si>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</si>
  <si>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</si>
  <si>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</si>
  <si>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</si>
  <si>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</si>
  <si>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</si>
  <si>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</si>
  <si>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</si>
  <si>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</si>
  <si>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</si>
  <si>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</si>
  <si>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</si>
  <si>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</si>
  <si>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</si>
  <si>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</si>
  <si>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</si>
  <si>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</si>
  <si>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</si>
  <si>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</si>
  <si>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</si>
  <si>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</si>
  <si>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</si>
  <si>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</si>
  <si>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</si>
  <si>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</si>
  <si>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</si>
  <si>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</si>
  <si>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</si>
  <si>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</si>
  <si>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</si>
  <si>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</si>
  <si>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</si>
  <si>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</si>
  <si>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</si>
  <si>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</si>
  <si>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</si>
  <si>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</si>
  <si>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</si>
  <si>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</si>
  <si>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</si>
  <si>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</si>
  <si>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</si>
  <si>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</si>
  <si>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</si>
  <si>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</si>
  <si>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</si>
  <si>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</si>
  <si>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</si>
  <si>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</si>
  <si>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</si>
  <si>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</si>
  <si>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</si>
  <si>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</si>
  <si>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</si>
  <si>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</si>
  <si>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</si>
  <si>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</si>
  <si>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</si>
  <si>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</si>
  <si>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</si>
  <si>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</si>
  <si>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</si>
  <si>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</si>
  <si>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</si>
  <si>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</si>
  <si>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</si>
  <si>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</si>
  <si>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</si>
  <si>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</si>
  <si>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</si>
  <si>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</si>
  <si>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</si>
  <si>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</si>
  <si>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</si>
  <si>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</si>
  <si>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</si>
  <si>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</si>
  <si>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00110000000000000000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</si>
  <si>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</si>
  <si>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</si>
  <si>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</si>
  <si>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</si>
  <si>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</si>
  <si>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</si>
  <si>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</si>
  <si>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</si>
  <si>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</si>
  <si>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</si>
  <si>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</si>
  <si>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</si>
  <si>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</si>
  <si>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</si>
  <si>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</si>
  <si>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</si>
  <si>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</si>
  <si>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</si>
  <si>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</si>
  <si>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</si>
  <si>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</si>
  <si>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</si>
  <si>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</si>
  <si>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</si>
  <si>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</si>
  <si>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</si>
  <si>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</si>
  <si>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</si>
  <si>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</si>
  <si>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</si>
  <si>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</si>
  <si>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</si>
  <si>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</si>
  <si>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</si>
  <si>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</si>
  <si>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</si>
  <si>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</si>
  <si>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</si>
  <si>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</si>
  <si>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</si>
  <si>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</si>
  <si>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</si>
  <si>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</si>
  <si>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</si>
  <si>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</si>
  <si>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</si>
  <si>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</si>
  <si>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</si>
  <si>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</si>
  <si>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</si>
  <si>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</si>
  <si>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</si>
  <si>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</si>
  <si>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</si>
  <si>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</si>
  <si>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</si>
  <si>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</si>
  <si>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</si>
  <si>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</si>
  <si>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</si>
  <si>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</si>
  <si>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</si>
  <si>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</si>
  <si>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</si>
  <si>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</si>
  <si>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</si>
  <si>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</si>
  <si>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</si>
  <si>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</si>
  <si>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</si>
  <si>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</si>
  <si>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</si>
  <si>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</si>
  <si>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</si>
  <si>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</si>
  <si>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</si>
  <si>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</si>
  <si>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</si>
  <si>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</si>
  <si>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</si>
  <si>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</si>
  <si>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</si>
  <si>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</si>
  <si>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</si>
  <si>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</si>
  <si>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</si>
  <si>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</si>
  <si>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</si>
  <si>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</si>
  <si>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</si>
  <si>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</si>
  <si>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</si>
  <si>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</si>
  <si>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</si>
  <si>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</si>
  <si>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</si>
  <si>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</si>
  <si>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</si>
  <si>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</si>
  <si>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</si>
  <si>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</si>
  <si>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</si>
  <si>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</si>
  <si>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</si>
  <si>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</si>
  <si>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</si>
  <si>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</si>
  <si>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</si>
  <si>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</si>
  <si>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</si>
  <si>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</si>
  <si>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</si>
  <si>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</si>
  <si>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</si>
  <si>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</si>
  <si>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</si>
  <si>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</si>
  <si>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</si>
  <si>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</si>
  <si>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</si>
  <si>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</si>
  <si>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</si>
  <si>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</si>
  <si>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</si>
  <si>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00920204999100000151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</si>
  <si>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</si>
  <si>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</si>
  <si>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</si>
  <si>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</si>
  <si>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</si>
  <si>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</si>
  <si>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00801050201000000510</t>
  </si>
  <si>
    <t>00801050201100000510</t>
  </si>
  <si>
    <t>00801050200000000600</t>
  </si>
  <si>
    <t>00801050201000000610</t>
  </si>
  <si>
    <t>00801050201100000610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</si>
  <si>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</si>
  <si>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</si>
  <si>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</si>
  <si>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</si>
  <si>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</si>
  <si>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</si>
  <si>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</si>
  <si>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</si>
  <si>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</si>
  <si>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</si>
  <si>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</si>
  <si>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</si>
  <si>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</si>
  <si>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</si>
  <si>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</si>
  <si>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</si>
  <si>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</si>
  <si>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</si>
  <si>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</si>
  <si>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</si>
  <si>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</si>
  <si>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</si>
  <si>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</si>
  <si>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</si>
  <si>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</si>
  <si>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</si>
  <si>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</si>
  <si>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</si>
  <si>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</si>
  <si>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</si>
  <si>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</si>
  <si>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</si>
  <si>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</si>
  <si>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</si>
  <si>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</si>
  <si>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</si>
  <si>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</si>
  <si>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</si>
  <si>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</si>
  <si>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</si>
  <si>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</si>
  <si>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</si>
  <si>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</si>
  <si>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</si>
  <si>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</si>
  <si>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</si>
  <si>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</si>
  <si>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</si>
  <si>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</si>
  <si>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</si>
  <si>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</si>
  <si>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</si>
  <si>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</si>
  <si>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</si>
  <si>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</si>
  <si>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</si>
  <si>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</si>
  <si>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</si>
  <si>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</si>
  <si>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</si>
  <si>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</si>
  <si>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</si>
  <si>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</si>
  <si>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</si>
  <si>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</si>
  <si>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</si>
  <si>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</si>
  <si>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</si>
  <si>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</si>
  <si>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</si>
  <si>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</si>
  <si>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</si>
  <si>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</si>
  <si>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</si>
  <si>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</si>
  <si>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</si>
  <si>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00801065210000000000</t>
  </si>
  <si>
    <t>00801065210600000000</t>
  </si>
  <si>
    <t>00801065210631000000</t>
  </si>
  <si>
    <t>00801065210631500000</t>
  </si>
  <si>
    <t>00801065210631540251</t>
  </si>
  <si>
    <t>00801065210631540000</t>
  </si>
  <si>
    <t>00801110000000000000</t>
  </si>
  <si>
    <t>00801110700500000000</t>
  </si>
  <si>
    <t>00801110700500800000</t>
  </si>
  <si>
    <t>00801110700500870000</t>
  </si>
  <si>
    <t>00801110700500870290</t>
  </si>
  <si>
    <t>00801130000000000000</t>
  </si>
  <si>
    <t>00801135210000000000</t>
  </si>
  <si>
    <t>00801135210600000000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</si>
  <si>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</si>
  <si>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00801135210634000000</t>
  </si>
  <si>
    <t>00801135210634500000</t>
  </si>
  <si>
    <t>00801135210634540251</t>
  </si>
  <si>
    <t>00801135210634540000</t>
  </si>
  <si>
    <t>00801135310000000000</t>
  </si>
  <si>
    <t>00801135311202000000</t>
  </si>
  <si>
    <t>00801135311202500000</t>
  </si>
  <si>
    <t>00801135311202540000</t>
  </si>
  <si>
    <t>00801135311202540251</t>
  </si>
  <si>
    <t>00802000000000000000</t>
  </si>
  <si>
    <t>00802030000000000000</t>
  </si>
  <si>
    <t>00802035210000000000</t>
  </si>
  <si>
    <t>00802035210600000000</t>
  </si>
  <si>
    <t>00802035210632000000</t>
  </si>
  <si>
    <t>00802035210632500000</t>
  </si>
  <si>
    <t>00802035210632540000</t>
  </si>
  <si>
    <t>00802035210632540251</t>
  </si>
  <si>
    <t>00804000000000000000</t>
  </si>
  <si>
    <t>00804090000000000000</t>
  </si>
  <si>
    <t>00804093150000000000</t>
  </si>
  <si>
    <t>00804093150100000000</t>
  </si>
  <si>
    <t>00804093150111000000</t>
  </si>
  <si>
    <t>00804093150111200000</t>
  </si>
  <si>
    <t>00804093150111240000</t>
  </si>
  <si>
    <t>00804093150111240225</t>
  </si>
  <si>
    <t>00804093150111243000</t>
  </si>
  <si>
    <t>00804093150111243225</t>
  </si>
  <si>
    <t>00804093150111244000</t>
  </si>
  <si>
    <t>00804093150111244225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</si>
  <si>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</si>
  <si>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</si>
  <si>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</si>
  <si>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</si>
  <si>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</si>
  <si>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</si>
  <si>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</si>
  <si>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</si>
  <si>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00805013430000000000</t>
  </si>
  <si>
    <t>00805013430000200000</t>
  </si>
  <si>
    <t>00805013430000240000</t>
  </si>
  <si>
    <t>00805013430000240225</t>
  </si>
  <si>
    <t>00805013430000244000</t>
  </si>
  <si>
    <t>00805013430000244225</t>
  </si>
  <si>
    <t>00805013451000000000</t>
  </si>
  <si>
    <t>00805013451000200000</t>
  </si>
  <si>
    <t>00805013451000244000</t>
  </si>
  <si>
    <t>00805013451000244255</t>
  </si>
  <si>
    <t>00805030000000000000</t>
  </si>
  <si>
    <t>00805036000000000000</t>
  </si>
  <si>
    <t>00805036000100000000</t>
  </si>
  <si>
    <t>00805036000100200000</t>
  </si>
  <si>
    <t>00805036000100240000</t>
  </si>
  <si>
    <t>00805036000100240223</t>
  </si>
  <si>
    <t>00805036000100240225</t>
  </si>
  <si>
    <t>00805036000100240340</t>
  </si>
  <si>
    <t>00805036000100244000</t>
  </si>
  <si>
    <t>00805036000100244223</t>
  </si>
  <si>
    <t>00805036000100244225</t>
  </si>
  <si>
    <t>00805036000100244340</t>
  </si>
  <si>
    <t>00805036000500000000</t>
  </si>
  <si>
    <t>00805036000500200000</t>
  </si>
  <si>
    <t>00805036000500240000</t>
  </si>
  <si>
    <t>00805036000500240225</t>
  </si>
  <si>
    <t>00805036000500240310</t>
  </si>
  <si>
    <t>00805036000500244000</t>
  </si>
  <si>
    <t>00805036000500244225</t>
  </si>
  <si>
    <t>00805036000500244310</t>
  </si>
  <si>
    <t>00808000000000000000</t>
  </si>
  <si>
    <t>00808010000000000000</t>
  </si>
  <si>
    <t>00808015210000000000</t>
  </si>
  <si>
    <t>00808015210600000000</t>
  </si>
  <si>
    <t>00808015210635000000</t>
  </si>
  <si>
    <t>00808015210635500000</t>
  </si>
  <si>
    <t>00808015210635540000</t>
  </si>
  <si>
    <t>00808015210635540251</t>
  </si>
  <si>
    <t>00808015210636000000</t>
  </si>
  <si>
    <t>00808015210636500000</t>
  </si>
  <si>
    <t>00808015210636540000</t>
  </si>
  <si>
    <t>00808015210636540251</t>
  </si>
  <si>
    <t>00810000000000000000</t>
  </si>
  <si>
    <t>00810010000000000000</t>
  </si>
  <si>
    <t>00810014910000000000</t>
  </si>
  <si>
    <t>00810014910100000000</t>
  </si>
  <si>
    <t>00810014910100300000</t>
  </si>
  <si>
    <t>00810014910100312000</t>
  </si>
  <si>
    <t>00810014910100312263</t>
  </si>
  <si>
    <t>Результат исплнения бюджета(дефицит/профицит)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</si>
  <si>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</si>
  <si>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</si>
  <si>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18210604313000000110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</si>
  <si>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</si>
  <si>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</si>
  <si>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</si>
  <si>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</si>
  <si>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00804091931617243225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</si>
  <si>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</si>
  <si>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</si>
  <si>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</si>
  <si>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</si>
  <si>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</si>
  <si>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</si>
  <si>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</si>
  <si>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</si>
  <si>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</si>
  <si>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</si>
  <si>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</si>
  <si>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</si>
  <si>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</si>
  <si>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</si>
  <si>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</si>
  <si>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</si>
  <si>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</si>
  <si>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</si>
  <si>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</si>
  <si>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</si>
  <si>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</si>
  <si>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</si>
  <si>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</si>
  <si>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00805036000400244000</t>
  </si>
  <si>
    <t>00805036000400200000</t>
  </si>
  <si>
    <t>Содержание мест захоронения</t>
  </si>
  <si>
    <t>00805036000400000000</t>
  </si>
  <si>
    <t>00805036000500244223</t>
  </si>
  <si>
    <t>00805036000100244310</t>
  </si>
  <si>
    <t>Расходы по оплате членских взносов</t>
  </si>
  <si>
    <t>00801133452000000000</t>
  </si>
  <si>
    <t>00801133452000200000</t>
  </si>
  <si>
    <t>00801133452000240000</t>
  </si>
  <si>
    <t>00801133452000244000</t>
  </si>
  <si>
    <t>00801133452000244290</t>
  </si>
  <si>
    <t>Погашение судебных расходов</t>
  </si>
  <si>
    <t>00804093150112000000</t>
  </si>
  <si>
    <t>00804093150112800000</t>
  </si>
  <si>
    <t>Уплата налогов, сборов и иных платежей</t>
  </si>
  <si>
    <t>00804093150112850000</t>
  </si>
  <si>
    <t>Уплата прочих налогов, сборов и иных платежей</t>
  </si>
  <si>
    <t>00804093150112852000</t>
  </si>
  <si>
    <t>00804093150112852290</t>
  </si>
  <si>
    <t>Уплата иных платежей</t>
  </si>
  <si>
    <t>00804093150112853000</t>
  </si>
  <si>
    <t>00804093150112853290</t>
  </si>
  <si>
    <t>00805036000400244223</t>
  </si>
  <si>
    <t>01.09.2015</t>
  </si>
  <si>
    <t>на 01 сентября 2015 г.</t>
  </si>
  <si>
    <t xml:space="preserve">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</si>
</sst>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vertical="justify"/>
    </xf>
    <xf numFmtId="175" fontId="4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/>
    </xf>
    <xf numFmtId="2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 shrinkToFit="1"/>
    </xf>
    <xf numFmtId="0" fontId="27" fillId="0" borderId="17" xfId="0" applyFont="1" applyBorder="1" applyAlignment="1">
      <alignment vertical="justify"/>
    </xf>
    <xf numFmtId="49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 horizontal="right"/>
    </xf>
    <xf numFmtId="2" fontId="27" fillId="0" borderId="17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8" fillId="0" borderId="17" xfId="0" applyFont="1" applyBorder="1" applyAlignment="1">
      <alignment horizontal="left" vertical="justify"/>
    </xf>
    <xf numFmtId="49" fontId="28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left" vertical="justify"/>
    </xf>
    <xf numFmtId="49" fontId="29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39" fillId="18" borderId="17" xfId="0" applyFont="1" applyFill="1" applyBorder="1" applyAlignment="1">
      <alignment vertical="top" wrapText="1"/>
    </xf>
    <xf numFmtId="0" fontId="32" fillId="0" borderId="17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left" vertical="justify"/>
    </xf>
    <xf numFmtId="4" fontId="32" fillId="0" borderId="17" xfId="0" applyNumberFormat="1" applyFont="1" applyBorder="1" applyAlignment="1">
      <alignment/>
    </xf>
    <xf numFmtId="0" fontId="32" fillId="0" borderId="23" xfId="0" applyFont="1" applyBorder="1" applyAlignment="1">
      <alignment shrinkToFi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3" xfId="0" applyFont="1" applyBorder="1" applyAlignment="1">
      <alignment horizont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left"/>
    </xf>
    <xf numFmtId="0" fontId="32" fillId="0" borderId="26" xfId="0" applyFont="1" applyBorder="1" applyAlignment="1">
      <alignment horizontal="center" shrinkToFit="1"/>
    </xf>
    <xf numFmtId="0" fontId="32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49" fontId="32" fillId="0" borderId="24" xfId="0" applyNumberFormat="1" applyFont="1" applyBorder="1" applyAlignment="1">
      <alignment horizontal="center" vertical="center" shrinkToFit="1"/>
    </xf>
    <xf numFmtId="0" fontId="40" fillId="18" borderId="17" xfId="0" applyFont="1" applyFill="1" applyBorder="1" applyAlignment="1">
      <alignment vertical="top" wrapText="1"/>
    </xf>
    <xf numFmtId="0" fontId="34" fillId="0" borderId="17" xfId="0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 vertical="justify" shrinkToFit="1"/>
    </xf>
    <xf numFmtId="2" fontId="32" fillId="0" borderId="17" xfId="0" applyNumberFormat="1" applyFont="1" applyBorder="1" applyAlignment="1">
      <alignment horizontal="center" vertical="justify"/>
    </xf>
    <xf numFmtId="4" fontId="40" fillId="0" borderId="17" xfId="0" applyNumberFormat="1" applyFont="1" applyFill="1" applyBorder="1" applyAlignment="1">
      <alignment horizontal="center" vertical="justify" shrinkToFit="1"/>
    </xf>
    <xf numFmtId="4" fontId="39" fillId="0" borderId="17" xfId="0" applyNumberFormat="1" applyFont="1" applyFill="1" applyBorder="1" applyAlignment="1">
      <alignment horizontal="center" vertical="justify" shrinkToFit="1"/>
    </xf>
    <xf numFmtId="0" fontId="32" fillId="0" borderId="27" xfId="0" applyFont="1" applyBorder="1" applyAlignment="1">
      <alignment horizontal="left" wrapText="1"/>
    </xf>
    <xf numFmtId="0" fontId="34" fillId="0" borderId="17" xfId="0" applyNumberFormat="1" applyFont="1" applyBorder="1" applyAlignment="1">
      <alignment wrapText="1"/>
    </xf>
    <xf numFmtId="0" fontId="32" fillId="0" borderId="17" xfId="0" applyNumberFormat="1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2" fillId="0" borderId="0" xfId="0" applyFont="1" applyAlignment="1">
      <alignment vertical="justify"/>
    </xf>
    <xf numFmtId="49" fontId="32" fillId="0" borderId="0" xfId="0" applyNumberFormat="1" applyFont="1" applyAlignment="1">
      <alignment horizontal="center"/>
    </xf>
    <xf numFmtId="49" fontId="32" fillId="0" borderId="17" xfId="0" applyNumberFormat="1" applyFont="1" applyBorder="1" applyAlignment="1">
      <alignment wrapText="1"/>
    </xf>
    <xf numFmtId="0" fontId="34" fillId="0" borderId="17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shrinkToFit="1"/>
    </xf>
    <xf numFmtId="4" fontId="34" fillId="0" borderId="17" xfId="0" applyNumberFormat="1" applyFont="1" applyBorder="1" applyAlignment="1">
      <alignment horizontal="right" shrinkToFit="1"/>
    </xf>
    <xf numFmtId="4" fontId="32" fillId="0" borderId="17" xfId="0" applyNumberFormat="1" applyFont="1" applyBorder="1" applyAlignment="1">
      <alignment horizontal="right" shrinkToFit="1"/>
    </xf>
    <xf numFmtId="49" fontId="34" fillId="0" borderId="17" xfId="0" applyNumberFormat="1" applyFont="1" applyBorder="1" applyAlignment="1">
      <alignment horizontal="center" shrinkToFit="1"/>
    </xf>
    <xf numFmtId="49" fontId="34" fillId="0" borderId="17" xfId="0" applyNumberFormat="1" applyFont="1" applyBorder="1" applyAlignment="1">
      <alignment horizontal="center" vertical="justify"/>
    </xf>
    <xf numFmtId="49" fontId="32" fillId="0" borderId="17" xfId="0" applyNumberFormat="1" applyFont="1" applyBorder="1" applyAlignment="1">
      <alignment horizontal="center" vertical="justify"/>
    </xf>
    <xf numFmtId="2" fontId="32" fillId="0" borderId="17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justify"/>
    </xf>
    <xf numFmtId="0" fontId="29" fillId="0" borderId="17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shrinkToFit="1"/>
    </xf>
    <xf numFmtId="4" fontId="27" fillId="0" borderId="17" xfId="0" applyNumberFormat="1" applyFont="1" applyBorder="1" applyAlignment="1">
      <alignment horizontal="right" shrinkToFit="1"/>
    </xf>
    <xf numFmtId="0" fontId="28" fillId="0" borderId="17" xfId="0" applyNumberFormat="1" applyFont="1" applyBorder="1" applyAlignment="1">
      <alignment wrapText="1"/>
    </xf>
    <xf numFmtId="2" fontId="28" fillId="0" borderId="24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0" fontId="39" fillId="18" borderId="28" xfId="0" applyFont="1" applyFill="1" applyBorder="1" applyAlignment="1">
      <alignment horizontal="left"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7" xfId="0" applyFont="1" applyFill="1" applyBorder="1" applyAlignment="1">
      <alignment/>
    </xf>
    <xf numFmtId="49" fontId="32" fillId="19" borderId="17" xfId="0" applyNumberFormat="1" applyFont="1" applyFill="1" applyBorder="1" applyAlignment="1">
      <alignment horizontal="center" vertical="justify"/>
    </xf>
    <xf numFmtId="4" fontId="39" fillId="19" borderId="17" xfId="0" applyNumberFormat="1" applyFont="1" applyFill="1" applyBorder="1" applyAlignment="1">
      <alignment horizontal="center" vertical="justify" shrinkToFit="1"/>
    </xf>
    <xf numFmtId="2" fontId="32" fillId="19" borderId="17" xfId="0" applyNumberFormat="1" applyFont="1" applyFill="1" applyBorder="1" applyAlignment="1">
      <alignment horizontal="center" vertical="justify"/>
    </xf>
    <xf numFmtId="2" fontId="34" fillId="0" borderId="17" xfId="0" applyNumberFormat="1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vertical="center" wrapText="1" shrinkToFit="1"/>
    </xf>
    <xf numFmtId="0" fontId="32" fillId="0" borderId="20" xfId="0" applyFont="1" applyBorder="1" applyAlignment="1">
      <alignment vertical="center" wrapText="1" shrinkToFit="1"/>
    </xf>
    <xf numFmtId="0" fontId="32" fillId="0" borderId="24" xfId="0" applyFont="1" applyBorder="1" applyAlignment="1">
      <alignment horizontal="center" vertical="justify" shrinkToFit="1"/>
    </xf>
    <xf numFmtId="0" fontId="32" fillId="0" borderId="23" xfId="0" applyFont="1" applyBorder="1" applyAlignment="1">
      <alignment horizontal="center" vertical="justify" shrinkToFit="1"/>
    </xf>
    <xf numFmtId="0" fontId="32" fillId="0" borderId="20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1"/>
  <sheetViews>
    <sheetView zoomScalePageLayoutView="0" workbookViewId="0" topLeftCell="A67">
      <selection activeCell="A85" sqref="A85"/>
    </sheetView>
  </sheetViews>
  <sheetFormatPr defaultColWidth="9.00390625" defaultRowHeight="12.75"/>
  <cols>
    <col min="1" max="1" width="36.25390625" style="0" customWidth="1"/>
    <col min="2" max="2" width="4.25390625" style="0" customWidth="1"/>
    <col min="3" max="3" width="20.6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0" customFormat="1" ht="12.75">
      <c r="E1" s="64" t="s">
        <v>85</v>
      </c>
    </row>
    <row r="2" s="20" customFormat="1" ht="12.75">
      <c r="E2" s="20" t="s">
        <v>86</v>
      </c>
    </row>
    <row r="3" s="20" customFormat="1" ht="12.75">
      <c r="E3" s="20" t="s">
        <v>87</v>
      </c>
    </row>
    <row r="4" s="20" customFormat="1" ht="12.75">
      <c r="E4" s="20" t="s">
        <v>91</v>
      </c>
    </row>
    <row r="5" s="20" customFormat="1" ht="12.75"/>
    <row r="6" spans="1:8" s="21" customFormat="1" ht="13.5" customHeight="1">
      <c r="A6" s="17" t="s">
        <v>60</v>
      </c>
      <c r="B6" s="17"/>
      <c r="C6" s="7"/>
      <c r="D6" s="7"/>
      <c r="E6" s="7"/>
      <c r="F6" s="2"/>
      <c r="G6" s="22"/>
      <c r="H6" s="23"/>
    </row>
    <row r="7" spans="1:8" s="21" customFormat="1" ht="13.5" customHeight="1" thickBot="1">
      <c r="A7" s="17"/>
      <c r="B7" s="17"/>
      <c r="C7" s="7"/>
      <c r="D7" s="7"/>
      <c r="E7" s="7"/>
      <c r="F7" s="15" t="s">
        <v>45</v>
      </c>
      <c r="G7" s="22"/>
      <c r="H7" s="23"/>
    </row>
    <row r="8" spans="1:8" s="21" customFormat="1" ht="13.5" customHeight="1">
      <c r="A8"/>
      <c r="B8" s="6"/>
      <c r="C8"/>
      <c r="D8"/>
      <c r="E8" s="65" t="s">
        <v>90</v>
      </c>
      <c r="F8" s="10" t="s">
        <v>57</v>
      </c>
      <c r="G8" s="22"/>
      <c r="H8" s="23"/>
    </row>
    <row r="9" spans="1:8" s="21" customFormat="1" ht="13.5" customHeight="1">
      <c r="A9" s="50"/>
      <c r="B9" s="50" t="s">
        <v>465</v>
      </c>
      <c r="C9" s="50"/>
      <c r="D9" s="50"/>
      <c r="E9" s="65" t="s">
        <v>58</v>
      </c>
      <c r="F9" s="11" t="s">
        <v>464</v>
      </c>
      <c r="G9" s="22"/>
      <c r="H9" s="23"/>
    </row>
    <row r="10" spans="1:8" s="21" customFormat="1" ht="13.5" customHeight="1">
      <c r="A10" s="6" t="s">
        <v>71</v>
      </c>
      <c r="B10" s="6"/>
      <c r="C10" s="6"/>
      <c r="D10" s="5"/>
      <c r="E10" s="66" t="s">
        <v>65</v>
      </c>
      <c r="F10" s="72"/>
      <c r="G10" s="22"/>
      <c r="H10" s="23"/>
    </row>
    <row r="11" spans="1:8" s="21" customFormat="1" ht="21.75" customHeight="1">
      <c r="A11" s="6" t="s">
        <v>72</v>
      </c>
      <c r="B11" s="162" t="s">
        <v>220</v>
      </c>
      <c r="C11" s="162"/>
      <c r="D11" s="162"/>
      <c r="E11" s="66" t="s">
        <v>73</v>
      </c>
      <c r="F11" s="55"/>
      <c r="G11" s="22"/>
      <c r="H11" s="23"/>
    </row>
    <row r="12" spans="1:8" s="21" customFormat="1" ht="13.5" customHeight="1">
      <c r="A12" s="6" t="s">
        <v>59</v>
      </c>
      <c r="B12" s="6"/>
      <c r="C12" s="6"/>
      <c r="D12" s="5"/>
      <c r="E12" s="67" t="s">
        <v>74</v>
      </c>
      <c r="F12" s="71"/>
      <c r="G12" s="22"/>
      <c r="H12" s="23"/>
    </row>
    <row r="13" spans="1:8" s="21" customFormat="1" ht="13.5" customHeight="1">
      <c r="A13" s="50" t="s">
        <v>89</v>
      </c>
      <c r="B13" s="6"/>
      <c r="C13" s="6"/>
      <c r="D13" s="5"/>
      <c r="E13" s="5"/>
      <c r="F13" s="24"/>
      <c r="G13" s="22"/>
      <c r="H13" s="23"/>
    </row>
    <row r="14" spans="1:8" s="21" customFormat="1" ht="13.5" customHeight="1" thickBot="1">
      <c r="A14" s="6" t="s">
        <v>88</v>
      </c>
      <c r="B14" s="6"/>
      <c r="C14" s="6"/>
      <c r="D14" s="5"/>
      <c r="E14" s="5"/>
      <c r="F14" s="12" t="s">
        <v>41</v>
      </c>
      <c r="G14" s="22"/>
      <c r="H14" s="23"/>
    </row>
    <row r="15" spans="1:8" ht="14.25" customHeight="1">
      <c r="A15" s="163" t="s">
        <v>53</v>
      </c>
      <c r="B15" s="163"/>
      <c r="C15" s="163"/>
      <c r="D15" s="163"/>
      <c r="E15" s="163"/>
      <c r="F15" s="163"/>
      <c r="G15" s="34"/>
      <c r="H15" s="34"/>
    </row>
    <row r="16" spans="1:8" ht="5.25" customHeight="1">
      <c r="A16" s="16"/>
      <c r="B16" s="16"/>
      <c r="C16" s="8"/>
      <c r="D16" s="9"/>
      <c r="E16" s="9"/>
      <c r="F16" s="9"/>
      <c r="G16" s="9"/>
      <c r="H16" s="9"/>
    </row>
    <row r="17" spans="1:6" ht="13.5" customHeight="1">
      <c r="A17" s="164" t="s">
        <v>46</v>
      </c>
      <c r="B17" s="164" t="s">
        <v>67</v>
      </c>
      <c r="C17" s="136" t="s">
        <v>78</v>
      </c>
      <c r="D17" s="169" t="s">
        <v>55</v>
      </c>
      <c r="E17" s="169" t="s">
        <v>56</v>
      </c>
      <c r="F17" s="164" t="s">
        <v>54</v>
      </c>
    </row>
    <row r="18" spans="1:6" ht="9.75" customHeight="1">
      <c r="A18" s="165"/>
      <c r="B18" s="167"/>
      <c r="C18" s="136" t="s">
        <v>79</v>
      </c>
      <c r="D18" s="170"/>
      <c r="E18" s="170"/>
      <c r="F18" s="167"/>
    </row>
    <row r="19" spans="1:6" ht="9.75" customHeight="1">
      <c r="A19" s="166"/>
      <c r="B19" s="168"/>
      <c r="C19" s="136" t="s">
        <v>76</v>
      </c>
      <c r="D19" s="171"/>
      <c r="E19" s="171"/>
      <c r="F19" s="168"/>
    </row>
    <row r="20" spans="1:6" ht="9.75" customHeight="1" thickBot="1">
      <c r="A20" s="116">
        <v>1</v>
      </c>
      <c r="B20" s="137">
        <v>2</v>
      </c>
      <c r="C20" s="137">
        <v>3</v>
      </c>
      <c r="D20" s="138" t="s">
        <v>42</v>
      </c>
      <c r="E20" s="138" t="s">
        <v>43</v>
      </c>
      <c r="F20" s="138" t="s">
        <v>47</v>
      </c>
    </row>
    <row r="21" spans="1:10" s="19" customFormat="1" ht="12.75">
      <c r="A21" s="127" t="s">
        <v>80</v>
      </c>
      <c r="B21" s="139" t="s">
        <v>93</v>
      </c>
      <c r="C21" s="101" t="s">
        <v>0</v>
      </c>
      <c r="D21" s="140">
        <f>D22+D79</f>
        <v>22825990</v>
      </c>
      <c r="E21" s="140">
        <f>E22+E79</f>
        <v>19135912.11</v>
      </c>
      <c r="F21" s="140">
        <f aca="true" t="shared" si="0" ref="F21:F46">D21-E21</f>
        <v>3690077.8900000006</v>
      </c>
      <c r="G21" s="60"/>
      <c r="H21" s="60"/>
      <c r="I21" s="60"/>
      <c r="J21" s="60"/>
    </row>
    <row r="22" spans="1:10" s="62" customFormat="1" ht="13.5" customHeight="1">
      <c r="A22" s="128" t="s">
        <v>1</v>
      </c>
      <c r="B22" s="142" t="s">
        <v>93</v>
      </c>
      <c r="C22" s="101" t="s">
        <v>94</v>
      </c>
      <c r="D22" s="140">
        <f>D24+D37+D40+D48+D52+D61+D74+D31+D30+D69+D60+D32+D72</f>
        <v>7086500</v>
      </c>
      <c r="E22" s="140">
        <f>E25+E27+E29+E42+E45+E47+E53+E65+E66+E77+E60+E76+E32+E37+E72</f>
        <v>4469031.38</v>
      </c>
      <c r="F22" s="140">
        <f>F25+F27+F29+F42+F45+F47+F53+F65+F66+F77+F60+F76+F32+F37+F72</f>
        <v>2617468.62</v>
      </c>
      <c r="G22" s="61"/>
      <c r="H22" s="61"/>
      <c r="I22" s="61"/>
      <c r="J22" s="61"/>
    </row>
    <row r="23" spans="1:10" s="62" customFormat="1" ht="12.75">
      <c r="A23" s="129" t="s">
        <v>2</v>
      </c>
      <c r="B23" s="139" t="s">
        <v>93</v>
      </c>
      <c r="C23" s="101" t="s">
        <v>125</v>
      </c>
      <c r="D23" s="141">
        <f>D24</f>
        <v>2750500</v>
      </c>
      <c r="E23" s="141">
        <f>E24</f>
        <v>1723997.06</v>
      </c>
      <c r="F23" s="141">
        <f t="shared" si="0"/>
        <v>1026502.94</v>
      </c>
      <c r="G23" s="61"/>
      <c r="H23" s="61"/>
      <c r="I23" s="61"/>
      <c r="J23" s="61"/>
    </row>
    <row r="24" spans="1:10" s="62" customFormat="1" ht="12.75">
      <c r="A24" s="129" t="s">
        <v>3</v>
      </c>
      <c r="B24" s="139" t="s">
        <v>93</v>
      </c>
      <c r="C24" s="101" t="s">
        <v>124</v>
      </c>
      <c r="D24" s="141">
        <f>D26+D25+D29+D27</f>
        <v>2750500</v>
      </c>
      <c r="E24" s="141">
        <f>E26+E25+E29</f>
        <v>1723997.06</v>
      </c>
      <c r="F24" s="141">
        <f t="shared" si="0"/>
        <v>1026502.94</v>
      </c>
      <c r="G24" s="61"/>
      <c r="H24" s="61"/>
      <c r="I24" s="61"/>
      <c r="J24" s="61"/>
    </row>
    <row r="25" spans="1:10" s="62" customFormat="1" ht="100.5" customHeight="1">
      <c r="A25" s="130" t="s">
        <v>409</v>
      </c>
      <c r="B25" s="139"/>
      <c r="C25" s="101" t="s">
        <v>123</v>
      </c>
      <c r="D25" s="141">
        <v>2706500</v>
      </c>
      <c r="E25" s="141">
        <v>1640827.56</v>
      </c>
      <c r="F25" s="141">
        <f>D25-E25</f>
        <v>1065672.44</v>
      </c>
      <c r="G25" s="61"/>
      <c r="H25" s="61"/>
      <c r="I25" s="61"/>
      <c r="J25" s="91"/>
    </row>
    <row r="26" spans="1:10" s="62" customFormat="1" ht="47.25" customHeight="1" hidden="1">
      <c r="A26" s="129" t="s">
        <v>4</v>
      </c>
      <c r="B26" s="139" t="s">
        <v>93</v>
      </c>
      <c r="C26" s="101" t="s">
        <v>126</v>
      </c>
      <c r="D26" s="141">
        <v>0</v>
      </c>
      <c r="E26" s="141">
        <f>E27+E28</f>
        <v>287.14</v>
      </c>
      <c r="F26" s="141">
        <f t="shared" si="0"/>
        <v>-287.14</v>
      </c>
      <c r="G26" s="61"/>
      <c r="H26" s="61"/>
      <c r="I26" s="61"/>
      <c r="J26" s="61"/>
    </row>
    <row r="27" spans="1:10" s="62" customFormat="1" ht="147.75" customHeight="1">
      <c r="A27" s="130" t="s">
        <v>164</v>
      </c>
      <c r="B27" s="139" t="s">
        <v>93</v>
      </c>
      <c r="C27" s="101" t="s">
        <v>126</v>
      </c>
      <c r="D27" s="141">
        <v>24000</v>
      </c>
      <c r="E27" s="141">
        <v>287.14</v>
      </c>
      <c r="F27" s="141">
        <f t="shared" si="0"/>
        <v>23712.86</v>
      </c>
      <c r="G27" s="61"/>
      <c r="H27" s="61"/>
      <c r="I27" s="61"/>
      <c r="J27" s="61"/>
    </row>
    <row r="28" spans="1:10" s="62" customFormat="1" ht="102.75" customHeight="1" hidden="1">
      <c r="A28" s="129" t="s">
        <v>5</v>
      </c>
      <c r="B28" s="139" t="s">
        <v>93</v>
      </c>
      <c r="C28" s="101" t="s">
        <v>144</v>
      </c>
      <c r="D28" s="141">
        <v>0</v>
      </c>
      <c r="E28" s="141">
        <v>0</v>
      </c>
      <c r="F28" s="141">
        <f t="shared" si="0"/>
        <v>0</v>
      </c>
      <c r="G28" s="61"/>
      <c r="H28" s="61"/>
      <c r="I28" s="61"/>
      <c r="J28" s="61"/>
    </row>
    <row r="29" spans="1:10" s="62" customFormat="1" ht="64.5" customHeight="1">
      <c r="A29" s="130" t="s">
        <v>165</v>
      </c>
      <c r="B29" s="139" t="s">
        <v>93</v>
      </c>
      <c r="C29" s="101" t="s">
        <v>145</v>
      </c>
      <c r="D29" s="141">
        <v>20000</v>
      </c>
      <c r="E29" s="141">
        <v>82882.36</v>
      </c>
      <c r="F29" s="141">
        <f t="shared" si="0"/>
        <v>-62882.36</v>
      </c>
      <c r="G29" s="61"/>
      <c r="H29" s="61"/>
      <c r="I29" s="61"/>
      <c r="J29" s="61"/>
    </row>
    <row r="30" spans="1:10" s="62" customFormat="1" ht="91.5" customHeight="1" hidden="1">
      <c r="A30" s="129" t="s">
        <v>147</v>
      </c>
      <c r="B30" s="139" t="s">
        <v>93</v>
      </c>
      <c r="C30" s="101" t="s">
        <v>146</v>
      </c>
      <c r="D30" s="141">
        <v>0</v>
      </c>
      <c r="E30" s="141">
        <v>3.6</v>
      </c>
      <c r="F30" s="141">
        <f t="shared" si="0"/>
        <v>-3.6</v>
      </c>
      <c r="G30" s="61"/>
      <c r="H30" s="61"/>
      <c r="I30" s="61"/>
      <c r="J30" s="61"/>
    </row>
    <row r="31" spans="1:10" s="62" customFormat="1" ht="67.5" customHeight="1" hidden="1">
      <c r="A31" s="129" t="s">
        <v>111</v>
      </c>
      <c r="B31" s="139" t="s">
        <v>93</v>
      </c>
      <c r="C31" s="101" t="s">
        <v>127</v>
      </c>
      <c r="D31" s="141">
        <v>0</v>
      </c>
      <c r="E31" s="141">
        <v>0</v>
      </c>
      <c r="F31" s="141">
        <f t="shared" si="0"/>
        <v>0</v>
      </c>
      <c r="G31" s="61"/>
      <c r="H31" s="61"/>
      <c r="I31" s="61"/>
      <c r="J31" s="61"/>
    </row>
    <row r="32" spans="1:10" s="62" customFormat="1" ht="50.25" customHeight="1">
      <c r="A32" s="131" t="s">
        <v>185</v>
      </c>
      <c r="B32" s="139" t="s">
        <v>93</v>
      </c>
      <c r="C32" s="144" t="s">
        <v>190</v>
      </c>
      <c r="D32" s="140">
        <f>D33+D34+D35+D36</f>
        <v>867000</v>
      </c>
      <c r="E32" s="140">
        <f>E33+E34+E35+E36</f>
        <v>917754.47</v>
      </c>
      <c r="F32" s="140">
        <f>D32-E32</f>
        <v>-50754.46999999997</v>
      </c>
      <c r="G32" s="61"/>
      <c r="H32" s="61"/>
      <c r="I32" s="61"/>
      <c r="J32" s="61"/>
    </row>
    <row r="33" spans="1:10" s="62" customFormat="1" ht="90.75" customHeight="1">
      <c r="A33" s="130" t="s">
        <v>186</v>
      </c>
      <c r="B33" s="139" t="s">
        <v>93</v>
      </c>
      <c r="C33" s="144" t="s">
        <v>191</v>
      </c>
      <c r="D33" s="141">
        <v>278830</v>
      </c>
      <c r="E33" s="141">
        <v>311423.5</v>
      </c>
      <c r="F33" s="141">
        <f>D33-E33</f>
        <v>-32593.5</v>
      </c>
      <c r="G33" s="61"/>
      <c r="H33" s="61"/>
      <c r="I33" s="61"/>
      <c r="J33" s="61"/>
    </row>
    <row r="34" spans="1:10" s="62" customFormat="1" ht="102" customHeight="1">
      <c r="A34" s="130" t="s">
        <v>187</v>
      </c>
      <c r="B34" s="139" t="s">
        <v>93</v>
      </c>
      <c r="C34" s="144" t="s">
        <v>192</v>
      </c>
      <c r="D34" s="141">
        <v>9760</v>
      </c>
      <c r="E34" s="141">
        <v>8408.02</v>
      </c>
      <c r="F34" s="141">
        <f>D34-E34</f>
        <v>1351.9799999999996</v>
      </c>
      <c r="G34" s="61"/>
      <c r="H34" s="61"/>
      <c r="I34" s="61"/>
      <c r="J34" s="61"/>
    </row>
    <row r="35" spans="1:10" s="62" customFormat="1" ht="94.5" customHeight="1">
      <c r="A35" s="130" t="s">
        <v>188</v>
      </c>
      <c r="B35" s="139" t="s">
        <v>93</v>
      </c>
      <c r="C35" s="144" t="s">
        <v>193</v>
      </c>
      <c r="D35" s="141">
        <v>566720</v>
      </c>
      <c r="E35" s="141">
        <v>622972.85</v>
      </c>
      <c r="F35" s="141">
        <f>D35-E35</f>
        <v>-56252.84999999998</v>
      </c>
      <c r="G35" s="61"/>
      <c r="H35" s="61"/>
      <c r="I35" s="61"/>
      <c r="J35" s="61"/>
    </row>
    <row r="36" spans="1:10" s="62" customFormat="1" ht="94.5" customHeight="1">
      <c r="A36" s="130" t="s">
        <v>189</v>
      </c>
      <c r="B36" s="139" t="s">
        <v>93</v>
      </c>
      <c r="C36" s="144" t="s">
        <v>194</v>
      </c>
      <c r="D36" s="141">
        <v>11690</v>
      </c>
      <c r="E36" s="141">
        <v>-25049.9</v>
      </c>
      <c r="F36" s="141">
        <f>D36-E36</f>
        <v>36739.9</v>
      </c>
      <c r="G36" s="61"/>
      <c r="H36" s="61"/>
      <c r="I36" s="61"/>
      <c r="J36" s="61"/>
    </row>
    <row r="37" spans="1:10" s="62" customFormat="1" ht="12.75" hidden="1">
      <c r="A37" s="128" t="s">
        <v>6</v>
      </c>
      <c r="B37" s="142" t="s">
        <v>93</v>
      </c>
      <c r="C37" s="122" t="s">
        <v>128</v>
      </c>
      <c r="D37" s="140">
        <f>D38+D39</f>
        <v>0</v>
      </c>
      <c r="E37" s="140">
        <f>E38+E39</f>
        <v>0</v>
      </c>
      <c r="F37" s="140">
        <f t="shared" si="0"/>
        <v>0</v>
      </c>
      <c r="G37" s="61"/>
      <c r="H37" s="61"/>
      <c r="I37" s="61"/>
      <c r="J37" s="61"/>
    </row>
    <row r="38" spans="1:10" s="62" customFormat="1" ht="16.5" customHeight="1" hidden="1">
      <c r="A38" s="129" t="s">
        <v>7</v>
      </c>
      <c r="B38" s="139" t="s">
        <v>93</v>
      </c>
      <c r="C38" s="101" t="s">
        <v>158</v>
      </c>
      <c r="D38" s="141">
        <v>0</v>
      </c>
      <c r="E38" s="141">
        <v>0</v>
      </c>
      <c r="F38" s="141">
        <f t="shared" si="0"/>
        <v>0</v>
      </c>
      <c r="G38" s="61"/>
      <c r="H38" s="61"/>
      <c r="I38" s="61"/>
      <c r="J38" s="61"/>
    </row>
    <row r="39" spans="1:10" s="62" customFormat="1" ht="35.25" customHeight="1" hidden="1">
      <c r="A39" s="132" t="s">
        <v>149</v>
      </c>
      <c r="B39" s="139" t="s">
        <v>93</v>
      </c>
      <c r="C39" s="133" t="s">
        <v>148</v>
      </c>
      <c r="D39" s="141">
        <v>0</v>
      </c>
      <c r="E39" s="141">
        <v>0</v>
      </c>
      <c r="F39" s="141">
        <f>D39-E39</f>
        <v>0</v>
      </c>
      <c r="G39" s="61"/>
      <c r="H39" s="61"/>
      <c r="I39" s="61"/>
      <c r="J39" s="61"/>
    </row>
    <row r="40" spans="1:10" s="62" customFormat="1" ht="12.75">
      <c r="A40" s="128" t="s">
        <v>8</v>
      </c>
      <c r="B40" s="142" t="s">
        <v>93</v>
      </c>
      <c r="C40" s="101" t="s">
        <v>129</v>
      </c>
      <c r="D40" s="140">
        <f>D42+D43</f>
        <v>2309000</v>
      </c>
      <c r="E40" s="140">
        <f>E42+E43</f>
        <v>1265426.46</v>
      </c>
      <c r="F40" s="140">
        <f t="shared" si="0"/>
        <v>1043573.54</v>
      </c>
      <c r="G40" s="61"/>
      <c r="H40" s="61"/>
      <c r="I40" s="61"/>
      <c r="J40" s="61"/>
    </row>
    <row r="41" spans="1:10" s="62" customFormat="1" ht="16.5" customHeight="1">
      <c r="A41" s="129" t="s">
        <v>9</v>
      </c>
      <c r="B41" s="139" t="s">
        <v>93</v>
      </c>
      <c r="C41" s="101" t="s">
        <v>130</v>
      </c>
      <c r="D41" s="141">
        <f>D42</f>
        <v>1000</v>
      </c>
      <c r="E41" s="141">
        <f>E42</f>
        <v>2185.11</v>
      </c>
      <c r="F41" s="141">
        <f>D41-E41</f>
        <v>-1185.1100000000001</v>
      </c>
      <c r="G41" s="61"/>
      <c r="H41" s="61"/>
      <c r="I41" s="61"/>
      <c r="J41" s="61"/>
    </row>
    <row r="42" spans="1:10" s="62" customFormat="1" ht="64.5" customHeight="1">
      <c r="A42" s="129" t="s">
        <v>232</v>
      </c>
      <c r="B42" s="139" t="s">
        <v>93</v>
      </c>
      <c r="C42" s="101" t="s">
        <v>131</v>
      </c>
      <c r="D42" s="141">
        <v>1000</v>
      </c>
      <c r="E42" s="141">
        <v>2185.11</v>
      </c>
      <c r="F42" s="141">
        <f>D42-E42</f>
        <v>-1185.1100000000001</v>
      </c>
      <c r="G42" s="61"/>
      <c r="H42" s="61"/>
      <c r="I42" s="61"/>
      <c r="J42" s="61"/>
    </row>
    <row r="43" spans="1:10" s="62" customFormat="1" ht="12.75">
      <c r="A43" s="128" t="s">
        <v>10</v>
      </c>
      <c r="B43" s="142" t="s">
        <v>93</v>
      </c>
      <c r="C43" s="101" t="s">
        <v>132</v>
      </c>
      <c r="D43" s="140">
        <f>D45+D47</f>
        <v>2308000</v>
      </c>
      <c r="E43" s="140">
        <f>E45+E47</f>
        <v>1263241.3499999999</v>
      </c>
      <c r="F43" s="140">
        <f t="shared" si="0"/>
        <v>1044758.6500000001</v>
      </c>
      <c r="G43" s="61"/>
      <c r="H43" s="61"/>
      <c r="I43" s="61"/>
      <c r="J43" s="61"/>
    </row>
    <row r="44" spans="1:10" s="62" customFormat="1" ht="19.5" customHeight="1">
      <c r="A44" s="129" t="s">
        <v>233</v>
      </c>
      <c r="B44" s="139" t="s">
        <v>93</v>
      </c>
      <c r="C44" s="101" t="s">
        <v>234</v>
      </c>
      <c r="D44" s="141">
        <f>D45</f>
        <v>2302000</v>
      </c>
      <c r="E44" s="141">
        <f>E45</f>
        <v>1250090.72</v>
      </c>
      <c r="F44" s="141">
        <f t="shared" si="0"/>
        <v>1051909.28</v>
      </c>
      <c r="G44" s="61"/>
      <c r="H44" s="61"/>
      <c r="I44" s="61"/>
      <c r="J44" s="61"/>
    </row>
    <row r="45" spans="1:10" s="62" customFormat="1" ht="49.5" customHeight="1">
      <c r="A45" s="129" t="s">
        <v>235</v>
      </c>
      <c r="B45" s="139" t="s">
        <v>93</v>
      </c>
      <c r="C45" s="101" t="s">
        <v>248</v>
      </c>
      <c r="D45" s="141">
        <v>2302000</v>
      </c>
      <c r="E45" s="141">
        <v>1250090.72</v>
      </c>
      <c r="F45" s="141">
        <f t="shared" si="0"/>
        <v>1051909.28</v>
      </c>
      <c r="G45" s="61"/>
      <c r="H45" s="61"/>
      <c r="I45" s="61"/>
      <c r="J45" s="61"/>
    </row>
    <row r="46" spans="1:10" s="62" customFormat="1" ht="22.5" customHeight="1">
      <c r="A46" s="129" t="s">
        <v>236</v>
      </c>
      <c r="B46" s="139" t="s">
        <v>93</v>
      </c>
      <c r="C46" s="101" t="s">
        <v>237</v>
      </c>
      <c r="D46" s="141">
        <f>D47</f>
        <v>6000</v>
      </c>
      <c r="E46" s="141">
        <f>E47</f>
        <v>13150.63</v>
      </c>
      <c r="F46" s="141">
        <f t="shared" si="0"/>
        <v>-7150.629999999999</v>
      </c>
      <c r="G46" s="61"/>
      <c r="H46" s="61"/>
      <c r="I46" s="61"/>
      <c r="J46" s="61"/>
    </row>
    <row r="47" spans="1:10" s="62" customFormat="1" ht="52.5" customHeight="1">
      <c r="A47" s="129" t="s">
        <v>238</v>
      </c>
      <c r="B47" s="139" t="s">
        <v>93</v>
      </c>
      <c r="C47" s="101" t="s">
        <v>411</v>
      </c>
      <c r="D47" s="141">
        <v>6000</v>
      </c>
      <c r="E47" s="141">
        <v>13150.63</v>
      </c>
      <c r="F47" s="141">
        <f>F46</f>
        <v>-7150.629999999999</v>
      </c>
      <c r="G47" s="61"/>
      <c r="H47" s="61"/>
      <c r="I47" s="61"/>
      <c r="J47" s="61"/>
    </row>
    <row r="48" spans="1:10" s="62" customFormat="1" ht="0.75" customHeight="1" hidden="1">
      <c r="A48" s="128" t="s">
        <v>11</v>
      </c>
      <c r="B48" s="142" t="s">
        <v>93</v>
      </c>
      <c r="C48" s="122" t="s">
        <v>133</v>
      </c>
      <c r="D48" s="140">
        <f>D51</f>
        <v>0</v>
      </c>
      <c r="E48" s="140">
        <f>E51</f>
        <v>0</v>
      </c>
      <c r="F48" s="140">
        <f>D48-E48</f>
        <v>0</v>
      </c>
      <c r="G48" s="61"/>
      <c r="H48" s="61"/>
      <c r="I48" s="61"/>
      <c r="J48" s="61"/>
    </row>
    <row r="49" spans="1:10" s="62" customFormat="1" ht="12.75" hidden="1">
      <c r="A49" s="129" t="s">
        <v>12</v>
      </c>
      <c r="B49" s="139" t="s">
        <v>93</v>
      </c>
      <c r="C49" s="101" t="s">
        <v>134</v>
      </c>
      <c r="D49" s="141">
        <v>0</v>
      </c>
      <c r="E49" s="141">
        <v>0</v>
      </c>
      <c r="F49" s="141">
        <f>D49-E49</f>
        <v>0</v>
      </c>
      <c r="G49" s="61"/>
      <c r="H49" s="61"/>
      <c r="I49" s="61"/>
      <c r="J49" s="61"/>
    </row>
    <row r="50" spans="1:10" s="62" customFormat="1" ht="24" customHeight="1" hidden="1">
      <c r="A50" s="129" t="s">
        <v>13</v>
      </c>
      <c r="B50" s="139" t="s">
        <v>93</v>
      </c>
      <c r="C50" s="101" t="s">
        <v>135</v>
      </c>
      <c r="D50" s="141">
        <f>D51</f>
        <v>0</v>
      </c>
      <c r="E50" s="141">
        <f>E51</f>
        <v>0</v>
      </c>
      <c r="F50" s="141">
        <f>D50-E50</f>
        <v>0</v>
      </c>
      <c r="G50" s="61"/>
      <c r="H50" s="61"/>
      <c r="I50" s="61"/>
      <c r="J50" s="61"/>
    </row>
    <row r="51" spans="1:10" s="62" customFormat="1" ht="35.25" customHeight="1" hidden="1">
      <c r="A51" s="129" t="s">
        <v>14</v>
      </c>
      <c r="B51" s="139" t="s">
        <v>93</v>
      </c>
      <c r="C51" s="101" t="s">
        <v>136</v>
      </c>
      <c r="D51" s="141">
        <v>0</v>
      </c>
      <c r="E51" s="141">
        <v>0</v>
      </c>
      <c r="F51" s="141">
        <f>D51-E51</f>
        <v>0</v>
      </c>
      <c r="G51" s="61"/>
      <c r="H51" s="61"/>
      <c r="I51" s="61"/>
      <c r="J51" s="61"/>
    </row>
    <row r="52" spans="1:10" s="62" customFormat="1" ht="54.75" customHeight="1">
      <c r="A52" s="128" t="s">
        <v>15</v>
      </c>
      <c r="B52" s="142" t="s">
        <v>93</v>
      </c>
      <c r="C52" s="101" t="s">
        <v>137</v>
      </c>
      <c r="D52" s="140">
        <f>D53</f>
        <v>265000</v>
      </c>
      <c r="E52" s="140">
        <f>E53</f>
        <v>315842.39999999997</v>
      </c>
      <c r="F52" s="140">
        <f>D52-E52</f>
        <v>-50842.399999999965</v>
      </c>
      <c r="G52" s="61"/>
      <c r="H52" s="61"/>
      <c r="I52" s="61"/>
      <c r="J52" s="61"/>
    </row>
    <row r="53" spans="1:10" s="62" customFormat="1" ht="120" customHeight="1">
      <c r="A53" s="129" t="s">
        <v>16</v>
      </c>
      <c r="B53" s="139" t="s">
        <v>93</v>
      </c>
      <c r="C53" s="101" t="s">
        <v>138</v>
      </c>
      <c r="D53" s="141">
        <f>D55+D57</f>
        <v>265000</v>
      </c>
      <c r="E53" s="141">
        <f>E55+E57</f>
        <v>315842.39999999997</v>
      </c>
      <c r="F53" s="141">
        <f>F55+F57</f>
        <v>-50842.39999999998</v>
      </c>
      <c r="G53" s="61"/>
      <c r="H53" s="61"/>
      <c r="I53" s="61"/>
      <c r="J53" s="61"/>
    </row>
    <row r="54" spans="1:10" s="62" customFormat="1" ht="82.5" customHeight="1">
      <c r="A54" s="129" t="s">
        <v>17</v>
      </c>
      <c r="B54" s="139" t="s">
        <v>93</v>
      </c>
      <c r="C54" s="101" t="s">
        <v>159</v>
      </c>
      <c r="D54" s="141">
        <f>D55</f>
        <v>258000</v>
      </c>
      <c r="E54" s="141">
        <f>E55</f>
        <v>302837.85</v>
      </c>
      <c r="F54" s="141">
        <f aca="true" t="shared" si="1" ref="F54:F68">D54-E54</f>
        <v>-44837.84999999998</v>
      </c>
      <c r="G54" s="61"/>
      <c r="H54" s="61"/>
      <c r="I54" s="61"/>
      <c r="J54" s="61"/>
    </row>
    <row r="55" spans="1:10" s="62" customFormat="1" ht="105" customHeight="1">
      <c r="A55" s="129" t="s">
        <v>239</v>
      </c>
      <c r="B55" s="139" t="s">
        <v>93</v>
      </c>
      <c r="C55" s="101" t="s">
        <v>243</v>
      </c>
      <c r="D55" s="141">
        <v>258000</v>
      </c>
      <c r="E55" s="141">
        <v>302837.85</v>
      </c>
      <c r="F55" s="141">
        <f t="shared" si="1"/>
        <v>-44837.84999999998</v>
      </c>
      <c r="G55" s="61"/>
      <c r="H55" s="61"/>
      <c r="I55" s="61"/>
      <c r="J55" s="61"/>
    </row>
    <row r="56" spans="1:10" s="62" customFormat="1" ht="101.25" customHeight="1">
      <c r="A56" s="102" t="s">
        <v>180</v>
      </c>
      <c r="B56" s="139" t="s">
        <v>93</v>
      </c>
      <c r="C56" s="101" t="s">
        <v>200</v>
      </c>
      <c r="D56" s="141">
        <f>D57</f>
        <v>7000</v>
      </c>
      <c r="E56" s="141">
        <f>E57</f>
        <v>13004.55</v>
      </c>
      <c r="F56" s="141">
        <f>D56-E56</f>
        <v>-6004.549999999999</v>
      </c>
      <c r="G56" s="61"/>
      <c r="H56" s="61"/>
      <c r="I56" s="61"/>
      <c r="J56" s="61"/>
    </row>
    <row r="57" spans="1:10" s="62" customFormat="1" ht="86.25" customHeight="1">
      <c r="A57" s="102" t="s">
        <v>240</v>
      </c>
      <c r="B57" s="139" t="s">
        <v>93</v>
      </c>
      <c r="C57" s="101" t="s">
        <v>244</v>
      </c>
      <c r="D57" s="141">
        <v>7000</v>
      </c>
      <c r="E57" s="141">
        <v>13004.55</v>
      </c>
      <c r="F57" s="141">
        <f>D57-E57</f>
        <v>-6004.549999999999</v>
      </c>
      <c r="G57" s="61"/>
      <c r="H57" s="61"/>
      <c r="I57" s="61"/>
      <c r="J57" s="61"/>
    </row>
    <row r="58" spans="1:10" s="62" customFormat="1" ht="37.5" customHeight="1" hidden="1">
      <c r="A58" s="128" t="s">
        <v>179</v>
      </c>
      <c r="B58" s="142" t="s">
        <v>93</v>
      </c>
      <c r="C58" s="122" t="s">
        <v>203</v>
      </c>
      <c r="D58" s="140">
        <f>D60</f>
        <v>0</v>
      </c>
      <c r="E58" s="140">
        <f>E60</f>
        <v>0</v>
      </c>
      <c r="F58" s="140">
        <f>F60</f>
        <v>0</v>
      </c>
      <c r="G58" s="61"/>
      <c r="H58" s="61"/>
      <c r="I58" s="61"/>
      <c r="J58" s="61"/>
    </row>
    <row r="59" spans="1:10" s="62" customFormat="1" ht="22.5" customHeight="1" hidden="1">
      <c r="A59" s="129" t="s">
        <v>177</v>
      </c>
      <c r="B59" s="139" t="s">
        <v>93</v>
      </c>
      <c r="C59" s="101" t="s">
        <v>202</v>
      </c>
      <c r="D59" s="141">
        <f>D60</f>
        <v>0</v>
      </c>
      <c r="E59" s="141">
        <f>E60</f>
        <v>0</v>
      </c>
      <c r="F59" s="141">
        <f>F60</f>
        <v>0</v>
      </c>
      <c r="G59" s="61"/>
      <c r="H59" s="61"/>
      <c r="I59" s="61"/>
      <c r="J59" s="61"/>
    </row>
    <row r="60" spans="1:10" s="62" customFormat="1" ht="34.5" customHeight="1" hidden="1">
      <c r="A60" s="129" t="s">
        <v>178</v>
      </c>
      <c r="B60" s="139" t="s">
        <v>93</v>
      </c>
      <c r="C60" s="101" t="s">
        <v>201</v>
      </c>
      <c r="D60" s="141">
        <v>0</v>
      </c>
      <c r="E60" s="141">
        <v>0</v>
      </c>
      <c r="F60" s="141">
        <f>D60-E60</f>
        <v>0</v>
      </c>
      <c r="G60" s="61"/>
      <c r="H60" s="61"/>
      <c r="I60" s="61"/>
      <c r="J60" s="61"/>
    </row>
    <row r="61" spans="1:10" s="62" customFormat="1" ht="41.25" customHeight="1">
      <c r="A61" s="128" t="s">
        <v>18</v>
      </c>
      <c r="B61" s="142" t="s">
        <v>93</v>
      </c>
      <c r="C61" s="101" t="s">
        <v>139</v>
      </c>
      <c r="D61" s="140">
        <f>D63+D68+D65</f>
        <v>850000</v>
      </c>
      <c r="E61" s="140">
        <f>E68+E65</f>
        <v>246010.99</v>
      </c>
      <c r="F61" s="140">
        <f t="shared" si="1"/>
        <v>603989.01</v>
      </c>
      <c r="G61" s="61"/>
      <c r="H61" s="61"/>
      <c r="I61" s="61"/>
      <c r="J61" s="61"/>
    </row>
    <row r="62" spans="1:10" s="62" customFormat="1" ht="12.75" hidden="1">
      <c r="A62" s="129" t="s">
        <v>19</v>
      </c>
      <c r="B62" s="139" t="s">
        <v>93</v>
      </c>
      <c r="C62" s="101" t="s">
        <v>140</v>
      </c>
      <c r="D62" s="141">
        <f>D63</f>
        <v>0</v>
      </c>
      <c r="E62" s="141">
        <f>E63</f>
        <v>2430112.7</v>
      </c>
      <c r="F62" s="141">
        <f t="shared" si="1"/>
        <v>-2430112.7</v>
      </c>
      <c r="G62" s="61"/>
      <c r="H62" s="61"/>
      <c r="I62" s="61"/>
      <c r="J62" s="61"/>
    </row>
    <row r="63" spans="1:10" s="62" customFormat="1" ht="23.25" customHeight="1" hidden="1">
      <c r="A63" s="129" t="s">
        <v>20</v>
      </c>
      <c r="B63" s="139" t="s">
        <v>93</v>
      </c>
      <c r="C63" s="101" t="s">
        <v>141</v>
      </c>
      <c r="D63" s="141">
        <v>0</v>
      </c>
      <c r="E63" s="141">
        <v>2430112.7</v>
      </c>
      <c r="F63" s="141">
        <f t="shared" si="1"/>
        <v>-2430112.7</v>
      </c>
      <c r="G63" s="61"/>
      <c r="H63" s="61"/>
      <c r="I63" s="61"/>
      <c r="J63" s="61"/>
    </row>
    <row r="64" spans="1:10" s="62" customFormat="1" ht="14.25" customHeight="1">
      <c r="A64" s="129" t="s">
        <v>170</v>
      </c>
      <c r="B64" s="139" t="s">
        <v>93</v>
      </c>
      <c r="C64" s="101" t="s">
        <v>140</v>
      </c>
      <c r="D64" s="141">
        <f>D65</f>
        <v>700000</v>
      </c>
      <c r="E64" s="141">
        <f>E65</f>
        <v>32550</v>
      </c>
      <c r="F64" s="141">
        <f>F65</f>
        <v>667450</v>
      </c>
      <c r="G64" s="61"/>
      <c r="H64" s="61"/>
      <c r="I64" s="61"/>
      <c r="J64" s="61"/>
    </row>
    <row r="65" spans="1:10" s="62" customFormat="1" ht="28.5" customHeight="1">
      <c r="A65" s="129" t="s">
        <v>241</v>
      </c>
      <c r="B65" s="139" t="s">
        <v>93</v>
      </c>
      <c r="C65" s="101" t="s">
        <v>245</v>
      </c>
      <c r="D65" s="141">
        <v>700000</v>
      </c>
      <c r="E65" s="141">
        <v>32550</v>
      </c>
      <c r="F65" s="141">
        <f>D65-E65</f>
        <v>667450</v>
      </c>
      <c r="G65" s="61"/>
      <c r="H65" s="61"/>
      <c r="I65" s="61"/>
      <c r="J65" s="61"/>
    </row>
    <row r="66" spans="1:10" s="62" customFormat="1" ht="63.75" customHeight="1">
      <c r="A66" s="129" t="s">
        <v>21</v>
      </c>
      <c r="B66" s="139" t="s">
        <v>93</v>
      </c>
      <c r="C66" s="101" t="s">
        <v>142</v>
      </c>
      <c r="D66" s="141">
        <f>D68</f>
        <v>150000</v>
      </c>
      <c r="E66" s="141">
        <f>E68</f>
        <v>213460.99</v>
      </c>
      <c r="F66" s="141">
        <f t="shared" si="1"/>
        <v>-63460.98999999999</v>
      </c>
      <c r="G66" s="61"/>
      <c r="H66" s="61"/>
      <c r="I66" s="61"/>
      <c r="J66" s="61"/>
    </row>
    <row r="67" spans="1:10" s="62" customFormat="1" ht="44.25" customHeight="1">
      <c r="A67" s="129" t="s">
        <v>22</v>
      </c>
      <c r="B67" s="139" t="s">
        <v>93</v>
      </c>
      <c r="C67" s="101" t="s">
        <v>143</v>
      </c>
      <c r="D67" s="141">
        <f>D68</f>
        <v>150000</v>
      </c>
      <c r="E67" s="141">
        <f>E68</f>
        <v>213460.99</v>
      </c>
      <c r="F67" s="141">
        <f t="shared" si="1"/>
        <v>-63460.98999999999</v>
      </c>
      <c r="G67" s="61"/>
      <c r="H67" s="61"/>
      <c r="I67" s="61"/>
      <c r="J67" s="61"/>
    </row>
    <row r="68" spans="1:10" s="62" customFormat="1" ht="53.25" customHeight="1">
      <c r="A68" s="129" t="s">
        <v>242</v>
      </c>
      <c r="B68" s="139" t="s">
        <v>93</v>
      </c>
      <c r="C68" s="101" t="s">
        <v>246</v>
      </c>
      <c r="D68" s="141">
        <v>150000</v>
      </c>
      <c r="E68" s="141">
        <v>213460.99</v>
      </c>
      <c r="F68" s="141">
        <f t="shared" si="1"/>
        <v>-63460.98999999999</v>
      </c>
      <c r="G68" s="61"/>
      <c r="H68" s="61"/>
      <c r="I68" s="61"/>
      <c r="J68" s="61"/>
    </row>
    <row r="69" spans="1:10" s="62" customFormat="1" ht="0.75" customHeight="1" hidden="1">
      <c r="A69" s="128" t="s">
        <v>156</v>
      </c>
      <c r="B69" s="142" t="s">
        <v>93</v>
      </c>
      <c r="C69" s="122" t="s">
        <v>157</v>
      </c>
      <c r="D69" s="140">
        <f>D71</f>
        <v>0</v>
      </c>
      <c r="E69" s="140">
        <f>E71</f>
        <v>7165.95</v>
      </c>
      <c r="F69" s="140">
        <f>F71</f>
        <v>-7165.95</v>
      </c>
      <c r="G69" s="61"/>
      <c r="H69" s="61"/>
      <c r="I69" s="61"/>
      <c r="J69" s="61"/>
    </row>
    <row r="70" spans="1:10" s="62" customFormat="1" ht="45" customHeight="1" hidden="1">
      <c r="A70" s="129" t="s">
        <v>154</v>
      </c>
      <c r="B70" s="139" t="s">
        <v>93</v>
      </c>
      <c r="C70" s="101" t="s">
        <v>152</v>
      </c>
      <c r="D70" s="141">
        <f>D71</f>
        <v>0</v>
      </c>
      <c r="E70" s="141">
        <f>E71</f>
        <v>7165.95</v>
      </c>
      <c r="F70" s="141">
        <f>F71</f>
        <v>-7165.95</v>
      </c>
      <c r="G70" s="61"/>
      <c r="H70" s="61"/>
      <c r="I70" s="61"/>
      <c r="J70" s="61"/>
    </row>
    <row r="71" spans="1:10" s="62" customFormat="1" ht="45" customHeight="1" hidden="1">
      <c r="A71" s="129" t="s">
        <v>155</v>
      </c>
      <c r="B71" s="139" t="s">
        <v>93</v>
      </c>
      <c r="C71" s="101" t="s">
        <v>153</v>
      </c>
      <c r="D71" s="141">
        <v>0</v>
      </c>
      <c r="E71" s="141">
        <v>7165.95</v>
      </c>
      <c r="F71" s="141">
        <f aca="true" t="shared" si="2" ref="F71:F90">D71-E71</f>
        <v>-7165.95</v>
      </c>
      <c r="G71" s="61"/>
      <c r="H71" s="61"/>
      <c r="I71" s="61"/>
      <c r="J71" s="61"/>
    </row>
    <row r="72" spans="1:10" s="62" customFormat="1" ht="18.75" customHeight="1" hidden="1">
      <c r="A72" s="129" t="s">
        <v>156</v>
      </c>
      <c r="B72" s="139" t="s">
        <v>93</v>
      </c>
      <c r="C72" s="101" t="s">
        <v>204</v>
      </c>
      <c r="D72" s="145">
        <f>D73</f>
        <v>0</v>
      </c>
      <c r="E72" s="145">
        <f>E73</f>
        <v>0</v>
      </c>
      <c r="F72" s="145">
        <f>F73</f>
        <v>0</v>
      </c>
      <c r="G72" s="61"/>
      <c r="H72" s="61"/>
      <c r="I72" s="61"/>
      <c r="J72" s="61"/>
    </row>
    <row r="73" spans="1:10" s="62" customFormat="1" ht="35.25" customHeight="1" hidden="1">
      <c r="A73" s="134" t="s">
        <v>199</v>
      </c>
      <c r="B73" s="139" t="s">
        <v>93</v>
      </c>
      <c r="C73" s="146" t="s">
        <v>217</v>
      </c>
      <c r="D73" s="145">
        <v>0</v>
      </c>
      <c r="E73" s="145">
        <v>0</v>
      </c>
      <c r="F73" s="145">
        <f>D73-E73</f>
        <v>0</v>
      </c>
      <c r="G73" s="61"/>
      <c r="H73" s="61"/>
      <c r="I73" s="61"/>
      <c r="J73" s="61"/>
    </row>
    <row r="74" spans="1:10" s="62" customFormat="1" ht="12.75">
      <c r="A74" s="128" t="s">
        <v>23</v>
      </c>
      <c r="B74" s="142" t="s">
        <v>93</v>
      </c>
      <c r="C74" s="101" t="s">
        <v>205</v>
      </c>
      <c r="D74" s="140">
        <f>D76+D78</f>
        <v>45000</v>
      </c>
      <c r="E74" s="140">
        <f>E76+E78</f>
        <v>0</v>
      </c>
      <c r="F74" s="140">
        <f t="shared" si="2"/>
        <v>45000</v>
      </c>
      <c r="G74" s="61"/>
      <c r="H74" s="61"/>
      <c r="I74" s="61"/>
      <c r="J74" s="61"/>
    </row>
    <row r="75" spans="1:10" s="62" customFormat="1" ht="12.75" hidden="1">
      <c r="A75" s="129" t="s">
        <v>102</v>
      </c>
      <c r="B75" s="142" t="s">
        <v>93</v>
      </c>
      <c r="C75" s="101" t="s">
        <v>206</v>
      </c>
      <c r="D75" s="141">
        <f>D76</f>
        <v>0</v>
      </c>
      <c r="E75" s="141">
        <f>E76</f>
        <v>0</v>
      </c>
      <c r="F75" s="141">
        <f t="shared" si="2"/>
        <v>0</v>
      </c>
      <c r="G75" s="61"/>
      <c r="H75" s="61"/>
      <c r="I75" s="61"/>
      <c r="J75" s="61"/>
    </row>
    <row r="76" spans="1:10" s="62" customFormat="1" ht="24.75" customHeight="1" hidden="1">
      <c r="A76" s="129" t="s">
        <v>103</v>
      </c>
      <c r="B76" s="142" t="s">
        <v>93</v>
      </c>
      <c r="C76" s="101" t="s">
        <v>207</v>
      </c>
      <c r="D76" s="141">
        <v>0</v>
      </c>
      <c r="E76" s="141">
        <v>0</v>
      </c>
      <c r="F76" s="141">
        <f t="shared" si="2"/>
        <v>0</v>
      </c>
      <c r="G76" s="61"/>
      <c r="H76" s="61"/>
      <c r="I76" s="61"/>
      <c r="J76" s="61"/>
    </row>
    <row r="77" spans="1:10" s="62" customFormat="1" ht="12.75">
      <c r="A77" s="102" t="s">
        <v>197</v>
      </c>
      <c r="B77" s="139" t="s">
        <v>93</v>
      </c>
      <c r="C77" s="101" t="s">
        <v>208</v>
      </c>
      <c r="D77" s="141">
        <f>D78</f>
        <v>45000</v>
      </c>
      <c r="E77" s="141">
        <f>E78</f>
        <v>0</v>
      </c>
      <c r="F77" s="141">
        <f t="shared" si="2"/>
        <v>45000</v>
      </c>
      <c r="G77" s="61"/>
      <c r="H77" s="61"/>
      <c r="I77" s="61"/>
      <c r="J77" s="61"/>
    </row>
    <row r="78" spans="1:10" s="62" customFormat="1" ht="27" customHeight="1">
      <c r="A78" s="102" t="s">
        <v>198</v>
      </c>
      <c r="B78" s="139" t="s">
        <v>93</v>
      </c>
      <c r="C78" s="101" t="s">
        <v>247</v>
      </c>
      <c r="D78" s="141">
        <v>45000</v>
      </c>
      <c r="E78" s="141">
        <v>0</v>
      </c>
      <c r="F78" s="141">
        <f t="shared" si="2"/>
        <v>45000</v>
      </c>
      <c r="G78" s="61"/>
      <c r="H78" s="61"/>
      <c r="I78" s="61"/>
      <c r="J78" s="61"/>
    </row>
    <row r="79" spans="1:10" s="62" customFormat="1" ht="12.75">
      <c r="A79" s="128" t="s">
        <v>24</v>
      </c>
      <c r="B79" s="142" t="s">
        <v>93</v>
      </c>
      <c r="C79" s="101" t="s">
        <v>425</v>
      </c>
      <c r="D79" s="140">
        <f>D81+D86+D88+D90+D93+D113+D119+D96+D121+D122+D125+D126+D107+D130+D110</f>
        <v>15739490</v>
      </c>
      <c r="E79" s="140">
        <f>E80</f>
        <v>14666880.73</v>
      </c>
      <c r="F79" s="140">
        <f t="shared" si="2"/>
        <v>1072609.2699999996</v>
      </c>
      <c r="G79" s="61"/>
      <c r="H79" s="61"/>
      <c r="I79" s="61"/>
      <c r="J79" s="61"/>
    </row>
    <row r="80" spans="1:10" s="62" customFormat="1" ht="39.75" customHeight="1">
      <c r="A80" s="129" t="s">
        <v>25</v>
      </c>
      <c r="B80" s="139" t="s">
        <v>93</v>
      </c>
      <c r="C80" s="101" t="s">
        <v>424</v>
      </c>
      <c r="D80" s="141">
        <f>D79</f>
        <v>15739490</v>
      </c>
      <c r="E80" s="141">
        <f>E81+E107+E114+E131+E110+E117</f>
        <v>14666880.73</v>
      </c>
      <c r="F80" s="141">
        <f t="shared" si="2"/>
        <v>1072609.2699999996</v>
      </c>
      <c r="G80" s="61"/>
      <c r="H80" s="61"/>
      <c r="I80" s="61"/>
      <c r="J80" s="61"/>
    </row>
    <row r="81" spans="1:10" s="62" customFormat="1" ht="27" customHeight="1">
      <c r="A81" s="128" t="s">
        <v>26</v>
      </c>
      <c r="B81" s="142" t="s">
        <v>93</v>
      </c>
      <c r="C81" s="101" t="s">
        <v>423</v>
      </c>
      <c r="D81" s="140">
        <f>D83+D85+D95</f>
        <v>3533400</v>
      </c>
      <c r="E81" s="140">
        <f>E83+E85+E95</f>
        <v>2591160</v>
      </c>
      <c r="F81" s="140">
        <f t="shared" si="2"/>
        <v>942240</v>
      </c>
      <c r="G81" s="61"/>
      <c r="H81" s="61"/>
      <c r="I81" s="61"/>
      <c r="J81" s="61"/>
    </row>
    <row r="82" spans="1:10" s="62" customFormat="1" ht="25.5" hidden="1">
      <c r="A82" s="129" t="s">
        <v>27</v>
      </c>
      <c r="B82" s="139" t="s">
        <v>93</v>
      </c>
      <c r="C82" s="101" t="s">
        <v>209</v>
      </c>
      <c r="D82" s="141">
        <f>D83</f>
        <v>0</v>
      </c>
      <c r="E82" s="141">
        <f>E83</f>
        <v>0</v>
      </c>
      <c r="F82" s="141">
        <f t="shared" si="2"/>
        <v>0</v>
      </c>
      <c r="G82" s="61"/>
      <c r="H82" s="61"/>
      <c r="I82" s="61"/>
      <c r="J82" s="61"/>
    </row>
    <row r="83" spans="1:10" s="62" customFormat="1" ht="25.5" customHeight="1" hidden="1">
      <c r="A83" s="129" t="s">
        <v>28</v>
      </c>
      <c r="B83" s="139" t="s">
        <v>93</v>
      </c>
      <c r="C83" s="101" t="s">
        <v>210</v>
      </c>
      <c r="D83" s="141">
        <v>0</v>
      </c>
      <c r="E83" s="141">
        <v>0</v>
      </c>
      <c r="F83" s="141">
        <f t="shared" si="2"/>
        <v>0</v>
      </c>
      <c r="G83" s="61"/>
      <c r="H83" s="61"/>
      <c r="I83" s="61"/>
      <c r="J83" s="61"/>
    </row>
    <row r="84" spans="1:10" s="62" customFormat="1" ht="41.25" customHeight="1">
      <c r="A84" s="129" t="s">
        <v>29</v>
      </c>
      <c r="B84" s="139" t="s">
        <v>93</v>
      </c>
      <c r="C84" s="101" t="s">
        <v>422</v>
      </c>
      <c r="D84" s="141">
        <f>D85</f>
        <v>3533400</v>
      </c>
      <c r="E84" s="141">
        <f>E85</f>
        <v>2591160</v>
      </c>
      <c r="F84" s="141">
        <f t="shared" si="2"/>
        <v>942240</v>
      </c>
      <c r="G84" s="61"/>
      <c r="H84" s="61"/>
      <c r="I84" s="61"/>
      <c r="J84" s="61"/>
    </row>
    <row r="85" spans="1:10" s="62" customFormat="1" ht="40.5" customHeight="1">
      <c r="A85" s="129" t="s">
        <v>466</v>
      </c>
      <c r="B85" s="139" t="s">
        <v>93</v>
      </c>
      <c r="C85" s="101" t="s">
        <v>421</v>
      </c>
      <c r="D85" s="141">
        <v>3533400</v>
      </c>
      <c r="E85" s="141">
        <v>2591160</v>
      </c>
      <c r="F85" s="141">
        <f t="shared" si="2"/>
        <v>942240</v>
      </c>
      <c r="G85" s="61"/>
      <c r="H85" s="61"/>
      <c r="I85" s="61"/>
      <c r="J85" s="61"/>
    </row>
    <row r="86" spans="1:10" s="62" customFormat="1" ht="63.75" hidden="1">
      <c r="A86" s="129" t="s">
        <v>100</v>
      </c>
      <c r="B86" s="139" t="s">
        <v>93</v>
      </c>
      <c r="C86" s="101" t="s">
        <v>101</v>
      </c>
      <c r="D86" s="141">
        <v>0</v>
      </c>
      <c r="E86" s="141">
        <v>0</v>
      </c>
      <c r="F86" s="141">
        <f t="shared" si="2"/>
        <v>0</v>
      </c>
      <c r="G86" s="61"/>
      <c r="H86" s="61"/>
      <c r="I86" s="61"/>
      <c r="J86" s="61"/>
    </row>
    <row r="87" spans="1:10" s="62" customFormat="1" ht="89.25" hidden="1">
      <c r="A87" s="128" t="s">
        <v>105</v>
      </c>
      <c r="B87" s="142" t="s">
        <v>93</v>
      </c>
      <c r="C87" s="122" t="s">
        <v>107</v>
      </c>
      <c r="D87" s="140">
        <v>0</v>
      </c>
      <c r="E87" s="140">
        <v>0</v>
      </c>
      <c r="F87" s="140">
        <f t="shared" si="2"/>
        <v>0</v>
      </c>
      <c r="G87" s="61"/>
      <c r="H87" s="61"/>
      <c r="I87" s="61"/>
      <c r="J87" s="61"/>
    </row>
    <row r="88" spans="1:10" s="62" customFormat="1" ht="114.75" customHeight="1" hidden="1">
      <c r="A88" s="128" t="s">
        <v>95</v>
      </c>
      <c r="B88" s="142" t="s">
        <v>93</v>
      </c>
      <c r="C88" s="122" t="s">
        <v>110</v>
      </c>
      <c r="D88" s="140">
        <v>0</v>
      </c>
      <c r="E88" s="140">
        <v>0</v>
      </c>
      <c r="F88" s="140">
        <f t="shared" si="2"/>
        <v>0</v>
      </c>
      <c r="G88" s="61"/>
      <c r="H88" s="61"/>
      <c r="I88" s="61"/>
      <c r="J88" s="61"/>
    </row>
    <row r="89" spans="1:10" s="62" customFormat="1" ht="55.5" customHeight="1" hidden="1">
      <c r="A89" s="128" t="s">
        <v>106</v>
      </c>
      <c r="B89" s="142" t="s">
        <v>93</v>
      </c>
      <c r="C89" s="122" t="s">
        <v>108</v>
      </c>
      <c r="D89" s="140">
        <v>0</v>
      </c>
      <c r="E89" s="140">
        <v>0</v>
      </c>
      <c r="F89" s="140">
        <f t="shared" si="2"/>
        <v>0</v>
      </c>
      <c r="G89" s="61"/>
      <c r="H89" s="61"/>
      <c r="I89" s="61"/>
      <c r="J89" s="61"/>
    </row>
    <row r="90" spans="1:10" s="62" customFormat="1" ht="57.75" customHeight="1" hidden="1">
      <c r="A90" s="128" t="s">
        <v>96</v>
      </c>
      <c r="B90" s="142" t="s">
        <v>93</v>
      </c>
      <c r="C90" s="122" t="s">
        <v>109</v>
      </c>
      <c r="D90" s="140">
        <v>0</v>
      </c>
      <c r="E90" s="140">
        <v>0</v>
      </c>
      <c r="F90" s="140">
        <f t="shared" si="2"/>
        <v>0</v>
      </c>
      <c r="G90" s="61"/>
      <c r="H90" s="61"/>
      <c r="I90" s="61"/>
      <c r="J90" s="61"/>
    </row>
    <row r="91" spans="1:10" s="62" customFormat="1" ht="38.25" hidden="1">
      <c r="A91" s="128" t="s">
        <v>30</v>
      </c>
      <c r="B91" s="142" t="s">
        <v>93</v>
      </c>
      <c r="C91" s="122" t="s">
        <v>31</v>
      </c>
      <c r="D91" s="140">
        <v>0</v>
      </c>
      <c r="E91" s="140">
        <f>E92</f>
        <v>0</v>
      </c>
      <c r="F91" s="140">
        <f>F92</f>
        <v>0</v>
      </c>
      <c r="G91" s="61"/>
      <c r="H91" s="61"/>
      <c r="I91" s="61"/>
      <c r="J91" s="61"/>
    </row>
    <row r="92" spans="1:10" s="62" customFormat="1" ht="0.75" customHeight="1" hidden="1">
      <c r="A92" s="129" t="s">
        <v>32</v>
      </c>
      <c r="B92" s="139" t="s">
        <v>93</v>
      </c>
      <c r="C92" s="101" t="s">
        <v>33</v>
      </c>
      <c r="D92" s="141">
        <v>0</v>
      </c>
      <c r="E92" s="141">
        <v>0</v>
      </c>
      <c r="F92" s="141">
        <f aca="true" t="shared" si="3" ref="F92:F106">D92-E92</f>
        <v>0</v>
      </c>
      <c r="G92" s="61"/>
      <c r="H92" s="61"/>
      <c r="I92" s="61"/>
      <c r="J92" s="61"/>
    </row>
    <row r="93" spans="1:10" s="62" customFormat="1" ht="12.75" hidden="1">
      <c r="A93" s="129" t="s">
        <v>34</v>
      </c>
      <c r="B93" s="139" t="s">
        <v>93</v>
      </c>
      <c r="C93" s="101" t="s">
        <v>35</v>
      </c>
      <c r="D93" s="141">
        <v>0</v>
      </c>
      <c r="E93" s="141">
        <v>0</v>
      </c>
      <c r="F93" s="141">
        <f t="shared" si="3"/>
        <v>0</v>
      </c>
      <c r="G93" s="61"/>
      <c r="H93" s="61"/>
      <c r="I93" s="61"/>
      <c r="J93" s="61"/>
    </row>
    <row r="94" spans="1:10" s="62" customFormat="1" ht="12.75" hidden="1">
      <c r="A94" s="129" t="s">
        <v>175</v>
      </c>
      <c r="B94" s="139" t="s">
        <v>93</v>
      </c>
      <c r="C94" s="101" t="s">
        <v>211</v>
      </c>
      <c r="D94" s="141">
        <f>D95</f>
        <v>0</v>
      </c>
      <c r="E94" s="141">
        <f>E95</f>
        <v>0</v>
      </c>
      <c r="F94" s="141">
        <f>F95</f>
        <v>0</v>
      </c>
      <c r="G94" s="61"/>
      <c r="H94" s="61"/>
      <c r="I94" s="61"/>
      <c r="J94" s="61"/>
    </row>
    <row r="95" spans="1:10" s="62" customFormat="1" ht="12.75" hidden="1">
      <c r="A95" s="129" t="s">
        <v>176</v>
      </c>
      <c r="B95" s="139" t="s">
        <v>93</v>
      </c>
      <c r="C95" s="101" t="s">
        <v>212</v>
      </c>
      <c r="D95" s="141">
        <v>0</v>
      </c>
      <c r="E95" s="141">
        <v>0</v>
      </c>
      <c r="F95" s="141">
        <f>D95-E95</f>
        <v>0</v>
      </c>
      <c r="G95" s="61"/>
      <c r="H95" s="61"/>
      <c r="I95" s="61"/>
      <c r="J95" s="61"/>
    </row>
    <row r="96" spans="1:10" s="62" customFormat="1" ht="33.75" customHeight="1" hidden="1">
      <c r="A96" s="135" t="s">
        <v>30</v>
      </c>
      <c r="B96" s="142" t="s">
        <v>93</v>
      </c>
      <c r="C96" s="122" t="s">
        <v>31</v>
      </c>
      <c r="D96" s="140">
        <f>D98+D100+D106+D102+D104</f>
        <v>0</v>
      </c>
      <c r="E96" s="140">
        <f>E98+E100+E106+E102+E104</f>
        <v>0</v>
      </c>
      <c r="F96" s="140">
        <f t="shared" si="3"/>
        <v>0</v>
      </c>
      <c r="G96" s="61"/>
      <c r="H96" s="61"/>
      <c r="I96" s="61"/>
      <c r="J96" s="61"/>
    </row>
    <row r="97" spans="1:10" s="62" customFormat="1" ht="82.5" customHeight="1" hidden="1">
      <c r="A97" s="129" t="s">
        <v>105</v>
      </c>
      <c r="B97" s="142" t="s">
        <v>93</v>
      </c>
      <c r="C97" s="101" t="s">
        <v>107</v>
      </c>
      <c r="D97" s="141">
        <v>0</v>
      </c>
      <c r="E97" s="141">
        <v>0</v>
      </c>
      <c r="F97" s="141">
        <f t="shared" si="3"/>
        <v>0</v>
      </c>
      <c r="G97" s="61"/>
      <c r="H97" s="61"/>
      <c r="I97" s="61"/>
      <c r="J97" s="61"/>
    </row>
    <row r="98" spans="1:10" s="62" customFormat="1" ht="81.75" customHeight="1" hidden="1">
      <c r="A98" s="129" t="s">
        <v>95</v>
      </c>
      <c r="B98" s="142" t="s">
        <v>93</v>
      </c>
      <c r="C98" s="101" t="s">
        <v>110</v>
      </c>
      <c r="D98" s="141">
        <v>0</v>
      </c>
      <c r="E98" s="141">
        <v>0</v>
      </c>
      <c r="F98" s="141">
        <f t="shared" si="3"/>
        <v>0</v>
      </c>
      <c r="G98" s="61"/>
      <c r="H98" s="61"/>
      <c r="I98" s="61"/>
      <c r="J98" s="61"/>
    </row>
    <row r="99" spans="1:10" s="62" customFormat="1" ht="46.5" customHeight="1" hidden="1">
      <c r="A99" s="129" t="s">
        <v>106</v>
      </c>
      <c r="B99" s="142" t="s">
        <v>93</v>
      </c>
      <c r="C99" s="101" t="s">
        <v>108</v>
      </c>
      <c r="D99" s="141">
        <v>0</v>
      </c>
      <c r="E99" s="141">
        <v>0</v>
      </c>
      <c r="F99" s="141">
        <f t="shared" si="3"/>
        <v>0</v>
      </c>
      <c r="G99" s="61"/>
      <c r="H99" s="61"/>
      <c r="I99" s="61"/>
      <c r="J99" s="61"/>
    </row>
    <row r="100" spans="1:10" s="62" customFormat="1" ht="47.25" customHeight="1" hidden="1">
      <c r="A100" s="129" t="s">
        <v>96</v>
      </c>
      <c r="B100" s="142" t="s">
        <v>93</v>
      </c>
      <c r="C100" s="101" t="s">
        <v>109</v>
      </c>
      <c r="D100" s="141">
        <v>0</v>
      </c>
      <c r="E100" s="141">
        <v>0</v>
      </c>
      <c r="F100" s="141">
        <f t="shared" si="3"/>
        <v>0</v>
      </c>
      <c r="G100" s="61"/>
      <c r="H100" s="61"/>
      <c r="I100" s="61"/>
      <c r="J100" s="61"/>
    </row>
    <row r="101" spans="1:10" s="62" customFormat="1" ht="66.75" customHeight="1" hidden="1">
      <c r="A101" s="129" t="s">
        <v>105</v>
      </c>
      <c r="B101" s="142" t="s">
        <v>93</v>
      </c>
      <c r="C101" s="101" t="s">
        <v>107</v>
      </c>
      <c r="D101" s="141">
        <f>D102</f>
        <v>0</v>
      </c>
      <c r="E101" s="141">
        <f>E102</f>
        <v>0</v>
      </c>
      <c r="F101" s="141">
        <f>D101-E101</f>
        <v>0</v>
      </c>
      <c r="G101" s="61"/>
      <c r="H101" s="61"/>
      <c r="I101" s="61"/>
      <c r="J101" s="61"/>
    </row>
    <row r="102" spans="1:10" s="62" customFormat="1" ht="79.5" customHeight="1" hidden="1">
      <c r="A102" s="129" t="s">
        <v>95</v>
      </c>
      <c r="B102" s="142" t="s">
        <v>93</v>
      </c>
      <c r="C102" s="101" t="s">
        <v>110</v>
      </c>
      <c r="D102" s="141">
        <v>0</v>
      </c>
      <c r="E102" s="141">
        <v>0</v>
      </c>
      <c r="F102" s="141">
        <f>D102-E102</f>
        <v>0</v>
      </c>
      <c r="G102" s="61"/>
      <c r="H102" s="61"/>
      <c r="I102" s="61"/>
      <c r="J102" s="61"/>
    </row>
    <row r="103" spans="1:10" s="62" customFormat="1" ht="36" customHeight="1" hidden="1">
      <c r="A103" s="129" t="s">
        <v>106</v>
      </c>
      <c r="B103" s="142" t="s">
        <v>93</v>
      </c>
      <c r="C103" s="101" t="s">
        <v>108</v>
      </c>
      <c r="D103" s="141">
        <f>D104</f>
        <v>0</v>
      </c>
      <c r="E103" s="141">
        <f>E104</f>
        <v>0</v>
      </c>
      <c r="F103" s="141">
        <f>D103-E103</f>
        <v>0</v>
      </c>
      <c r="G103" s="61"/>
      <c r="H103" s="61"/>
      <c r="I103" s="61"/>
      <c r="J103" s="61"/>
    </row>
    <row r="104" spans="1:10" s="62" customFormat="1" ht="33" customHeight="1" hidden="1">
      <c r="A104" s="129" t="s">
        <v>96</v>
      </c>
      <c r="B104" s="142" t="s">
        <v>93</v>
      </c>
      <c r="C104" s="101" t="s">
        <v>109</v>
      </c>
      <c r="D104" s="141">
        <v>0</v>
      </c>
      <c r="E104" s="141">
        <v>0</v>
      </c>
      <c r="F104" s="141">
        <f>D104-E104</f>
        <v>0</v>
      </c>
      <c r="G104" s="61"/>
      <c r="H104" s="61"/>
      <c r="I104" s="61"/>
      <c r="J104" s="61"/>
    </row>
    <row r="105" spans="1:10" s="62" customFormat="1" ht="12.75" hidden="1">
      <c r="A105" s="129" t="s">
        <v>32</v>
      </c>
      <c r="B105" s="139" t="s">
        <v>93</v>
      </c>
      <c r="C105" s="101" t="s">
        <v>33</v>
      </c>
      <c r="D105" s="141">
        <f>D106</f>
        <v>0</v>
      </c>
      <c r="E105" s="141">
        <f>E106</f>
        <v>0</v>
      </c>
      <c r="F105" s="141">
        <f t="shared" si="3"/>
        <v>0</v>
      </c>
      <c r="G105" s="61"/>
      <c r="H105" s="61"/>
      <c r="I105" s="61"/>
      <c r="J105" s="61"/>
    </row>
    <row r="106" spans="1:10" s="62" customFormat="1" ht="14.25" customHeight="1" hidden="1">
      <c r="A106" s="129" t="s">
        <v>34</v>
      </c>
      <c r="B106" s="139" t="s">
        <v>93</v>
      </c>
      <c r="C106" s="101" t="s">
        <v>35</v>
      </c>
      <c r="D106" s="141">
        <v>0</v>
      </c>
      <c r="E106" s="141">
        <v>0</v>
      </c>
      <c r="F106" s="141">
        <f t="shared" si="3"/>
        <v>0</v>
      </c>
      <c r="G106" s="61"/>
      <c r="H106" s="61"/>
      <c r="I106" s="61"/>
      <c r="J106" s="61"/>
    </row>
    <row r="107" spans="1:10" s="62" customFormat="1" ht="37.5" customHeight="1" hidden="1">
      <c r="A107" s="128" t="s">
        <v>195</v>
      </c>
      <c r="B107" s="142" t="s">
        <v>93</v>
      </c>
      <c r="C107" s="122" t="s">
        <v>213</v>
      </c>
      <c r="D107" s="140">
        <f>D109</f>
        <v>0</v>
      </c>
      <c r="E107" s="140">
        <f>E109</f>
        <v>0</v>
      </c>
      <c r="F107" s="140">
        <f aca="true" t="shared" si="4" ref="F107:F112">D107-E107</f>
        <v>0</v>
      </c>
      <c r="G107" s="61"/>
      <c r="H107" s="61"/>
      <c r="I107" s="61"/>
      <c r="J107" s="61"/>
    </row>
    <row r="108" spans="1:10" s="62" customFormat="1" ht="65.25" customHeight="1" hidden="1">
      <c r="A108" s="129" t="s">
        <v>196</v>
      </c>
      <c r="B108" s="139" t="s">
        <v>93</v>
      </c>
      <c r="C108" s="101" t="s">
        <v>214</v>
      </c>
      <c r="D108" s="141">
        <f>D109</f>
        <v>0</v>
      </c>
      <c r="E108" s="141">
        <f>E109</f>
        <v>0</v>
      </c>
      <c r="F108" s="141">
        <f t="shared" si="4"/>
        <v>0</v>
      </c>
      <c r="G108" s="61"/>
      <c r="H108" s="61"/>
      <c r="I108" s="61"/>
      <c r="J108" s="61"/>
    </row>
    <row r="109" spans="1:10" s="62" customFormat="1" ht="67.5" customHeight="1" hidden="1">
      <c r="A109" s="129" t="s">
        <v>196</v>
      </c>
      <c r="B109" s="139" t="s">
        <v>93</v>
      </c>
      <c r="C109" s="101" t="s">
        <v>215</v>
      </c>
      <c r="D109" s="141">
        <v>0</v>
      </c>
      <c r="E109" s="141">
        <v>0</v>
      </c>
      <c r="F109" s="141">
        <f t="shared" si="4"/>
        <v>0</v>
      </c>
      <c r="G109" s="61"/>
      <c r="H109" s="61"/>
      <c r="I109" s="61"/>
      <c r="J109" s="61"/>
    </row>
    <row r="110" spans="1:10" s="62" customFormat="1" ht="36" customHeight="1">
      <c r="A110" s="148" t="s">
        <v>195</v>
      </c>
      <c r="B110" s="149" t="s">
        <v>93</v>
      </c>
      <c r="C110" s="101" t="s">
        <v>419</v>
      </c>
      <c r="D110" s="150">
        <f>D112</f>
        <v>12018129</v>
      </c>
      <c r="E110" s="150">
        <f>E112</f>
        <v>11949374</v>
      </c>
      <c r="F110" s="150">
        <f t="shared" si="4"/>
        <v>68755</v>
      </c>
      <c r="G110" s="61"/>
      <c r="H110" s="61"/>
      <c r="I110" s="61"/>
      <c r="J110" s="61"/>
    </row>
    <row r="111" spans="1:10" s="62" customFormat="1" ht="67.5" customHeight="1">
      <c r="A111" s="151" t="s">
        <v>196</v>
      </c>
      <c r="B111" s="73" t="s">
        <v>93</v>
      </c>
      <c r="C111" s="74" t="s">
        <v>420</v>
      </c>
      <c r="D111" s="54">
        <f>D112</f>
        <v>12018129</v>
      </c>
      <c r="E111" s="54">
        <f>E112</f>
        <v>11949374</v>
      </c>
      <c r="F111" s="54">
        <f t="shared" si="4"/>
        <v>68755</v>
      </c>
      <c r="G111" s="61"/>
      <c r="H111" s="61"/>
      <c r="I111" s="61"/>
      <c r="J111" s="61"/>
    </row>
    <row r="112" spans="1:10" s="62" customFormat="1" ht="67.5" customHeight="1">
      <c r="A112" s="151" t="s">
        <v>196</v>
      </c>
      <c r="B112" s="73" t="s">
        <v>93</v>
      </c>
      <c r="C112" s="74" t="s">
        <v>431</v>
      </c>
      <c r="D112" s="54">
        <v>12018129</v>
      </c>
      <c r="E112" s="54">
        <v>11949374</v>
      </c>
      <c r="F112" s="54">
        <f t="shared" si="4"/>
        <v>68755</v>
      </c>
      <c r="G112" s="61"/>
      <c r="H112" s="61"/>
      <c r="I112" s="61"/>
      <c r="J112" s="61"/>
    </row>
    <row r="113" spans="1:10" s="62" customFormat="1" ht="38.25">
      <c r="A113" s="128" t="s">
        <v>36</v>
      </c>
      <c r="B113" s="142" t="s">
        <v>93</v>
      </c>
      <c r="C113" s="101" t="s">
        <v>426</v>
      </c>
      <c r="D113" s="140">
        <f>D115+D117</f>
        <v>187961</v>
      </c>
      <c r="E113" s="140">
        <f>E115+E117</f>
        <v>126346.73</v>
      </c>
      <c r="F113" s="140">
        <f aca="true" t="shared" si="5" ref="F113:F130">D113-E114</f>
        <v>85199.27</v>
      </c>
      <c r="G113" s="61"/>
      <c r="H113" s="61"/>
      <c r="I113" s="61"/>
      <c r="J113" s="61"/>
    </row>
    <row r="114" spans="1:10" s="62" customFormat="1" ht="49.5" customHeight="1">
      <c r="A114" s="129" t="s">
        <v>37</v>
      </c>
      <c r="B114" s="139" t="s">
        <v>93</v>
      </c>
      <c r="C114" s="101" t="s">
        <v>427</v>
      </c>
      <c r="D114" s="141">
        <f>D115</f>
        <v>140061</v>
      </c>
      <c r="E114" s="141">
        <f>E115</f>
        <v>102761.73</v>
      </c>
      <c r="F114" s="141">
        <f t="shared" si="5"/>
        <v>37299.270000000004</v>
      </c>
      <c r="G114" s="61"/>
      <c r="H114" s="61"/>
      <c r="I114" s="61"/>
      <c r="J114" s="61"/>
    </row>
    <row r="115" spans="1:10" s="62" customFormat="1" ht="51">
      <c r="A115" s="129" t="s">
        <v>38</v>
      </c>
      <c r="B115" s="139" t="s">
        <v>93</v>
      </c>
      <c r="C115" s="101" t="s">
        <v>428</v>
      </c>
      <c r="D115" s="141">
        <v>140061</v>
      </c>
      <c r="E115" s="141">
        <v>102761.73</v>
      </c>
      <c r="F115" s="141">
        <f t="shared" si="5"/>
        <v>116476</v>
      </c>
      <c r="G115" s="61"/>
      <c r="H115" s="61"/>
      <c r="I115" s="61"/>
      <c r="J115" s="61"/>
    </row>
    <row r="116" spans="1:10" s="62" customFormat="1" ht="41.25" customHeight="1">
      <c r="A116" s="129" t="s">
        <v>39</v>
      </c>
      <c r="B116" s="139" t="s">
        <v>93</v>
      </c>
      <c r="C116" s="101" t="s">
        <v>429</v>
      </c>
      <c r="D116" s="141">
        <f>D117</f>
        <v>47900</v>
      </c>
      <c r="E116" s="141">
        <f>E117</f>
        <v>23585</v>
      </c>
      <c r="F116" s="141">
        <f t="shared" si="5"/>
        <v>24315</v>
      </c>
      <c r="G116" s="61"/>
      <c r="H116" s="61"/>
      <c r="I116" s="61"/>
      <c r="J116" s="61"/>
    </row>
    <row r="117" spans="1:10" s="62" customFormat="1" ht="41.25" customHeight="1">
      <c r="A117" s="129" t="s">
        <v>40</v>
      </c>
      <c r="B117" s="139" t="s">
        <v>93</v>
      </c>
      <c r="C117" s="101" t="s">
        <v>430</v>
      </c>
      <c r="D117" s="141">
        <v>47900</v>
      </c>
      <c r="E117" s="141">
        <v>23585</v>
      </c>
      <c r="F117" s="141">
        <f t="shared" si="5"/>
        <v>47900</v>
      </c>
      <c r="G117" s="61"/>
      <c r="H117" s="61"/>
      <c r="I117" s="61"/>
      <c r="J117" s="61"/>
    </row>
    <row r="118" spans="1:10" s="62" customFormat="1" ht="12.75" hidden="1">
      <c r="A118" s="78" t="s">
        <v>99</v>
      </c>
      <c r="B118" s="73" t="s">
        <v>93</v>
      </c>
      <c r="C118" s="74" t="s">
        <v>104</v>
      </c>
      <c r="D118" s="54">
        <v>0</v>
      </c>
      <c r="E118" s="141">
        <v>0</v>
      </c>
      <c r="F118" s="54">
        <f t="shared" si="5"/>
        <v>0</v>
      </c>
      <c r="G118" s="61"/>
      <c r="H118" s="61"/>
      <c r="I118" s="61"/>
      <c r="J118" s="61"/>
    </row>
    <row r="119" spans="1:8" s="20" customFormat="1" ht="22.5" hidden="1">
      <c r="A119" s="78" t="s">
        <v>97</v>
      </c>
      <c r="B119" s="73" t="s">
        <v>93</v>
      </c>
      <c r="C119" s="74" t="s">
        <v>98</v>
      </c>
      <c r="D119" s="54">
        <v>0</v>
      </c>
      <c r="E119" s="54">
        <v>0</v>
      </c>
      <c r="F119" s="54">
        <f t="shared" si="5"/>
        <v>0</v>
      </c>
      <c r="H119" s="33"/>
    </row>
    <row r="120" spans="1:6" ht="12.75" hidden="1">
      <c r="A120" s="81" t="s">
        <v>150</v>
      </c>
      <c r="B120" s="74" t="s">
        <v>93</v>
      </c>
      <c r="C120" s="79" t="s">
        <v>104</v>
      </c>
      <c r="D120" s="80" t="s">
        <v>160</v>
      </c>
      <c r="E120" s="54">
        <v>0</v>
      </c>
      <c r="F120" s="54">
        <f t="shared" si="5"/>
        <v>0</v>
      </c>
    </row>
    <row r="121" spans="1:6" ht="22.5" hidden="1">
      <c r="A121" s="81" t="s">
        <v>97</v>
      </c>
      <c r="B121" s="74" t="s">
        <v>93</v>
      </c>
      <c r="C121" s="79" t="s">
        <v>98</v>
      </c>
      <c r="D121" s="80" t="s">
        <v>160</v>
      </c>
      <c r="E121" s="80" t="s">
        <v>160</v>
      </c>
      <c r="F121" s="54">
        <f t="shared" si="5"/>
        <v>0</v>
      </c>
    </row>
    <row r="122" spans="1:6" ht="0.75" customHeight="1" hidden="1">
      <c r="A122" s="87" t="s">
        <v>171</v>
      </c>
      <c r="B122" s="75" t="s">
        <v>93</v>
      </c>
      <c r="C122" s="88" t="s">
        <v>173</v>
      </c>
      <c r="D122" s="89">
        <f>D123</f>
        <v>0</v>
      </c>
      <c r="E122" s="80" t="s">
        <v>160</v>
      </c>
      <c r="F122" s="90">
        <f t="shared" si="5"/>
        <v>0</v>
      </c>
    </row>
    <row r="123" spans="1:6" ht="22.5" hidden="1">
      <c r="A123" s="81" t="s">
        <v>172</v>
      </c>
      <c r="B123" s="74" t="s">
        <v>93</v>
      </c>
      <c r="C123" s="79" t="s">
        <v>174</v>
      </c>
      <c r="D123" s="85">
        <v>0</v>
      </c>
      <c r="E123" s="89">
        <f>E124</f>
        <v>0</v>
      </c>
      <c r="F123" s="86">
        <f t="shared" si="5"/>
        <v>0</v>
      </c>
    </row>
    <row r="124" spans="1:6" ht="32.25" hidden="1">
      <c r="A124" s="84" t="s">
        <v>169</v>
      </c>
      <c r="B124" s="73" t="s">
        <v>93</v>
      </c>
      <c r="C124" s="74" t="s">
        <v>167</v>
      </c>
      <c r="D124" s="54">
        <f>D125</f>
        <v>0</v>
      </c>
      <c r="E124" s="85">
        <v>0</v>
      </c>
      <c r="F124" s="54">
        <f t="shared" si="5"/>
        <v>0</v>
      </c>
    </row>
    <row r="125" spans="1:6" ht="12.75" customHeight="1" hidden="1">
      <c r="A125" s="83" t="s">
        <v>166</v>
      </c>
      <c r="B125" s="73" t="s">
        <v>93</v>
      </c>
      <c r="C125" s="74" t="s">
        <v>168</v>
      </c>
      <c r="D125" s="54">
        <v>0</v>
      </c>
      <c r="E125" s="54">
        <f>E126</f>
        <v>0</v>
      </c>
      <c r="F125" s="54">
        <f t="shared" si="5"/>
        <v>0</v>
      </c>
    </row>
    <row r="126" spans="1:6" ht="78.75" hidden="1">
      <c r="A126" s="83" t="s">
        <v>181</v>
      </c>
      <c r="B126" s="74" t="s">
        <v>93</v>
      </c>
      <c r="C126" s="93" t="s">
        <v>182</v>
      </c>
      <c r="D126" s="94">
        <f>D127</f>
        <v>0</v>
      </c>
      <c r="E126" s="54">
        <v>0</v>
      </c>
      <c r="F126" s="94">
        <f t="shared" si="5"/>
        <v>0</v>
      </c>
    </row>
    <row r="127" spans="1:6" ht="91.5" customHeight="1" hidden="1">
      <c r="A127" s="92" t="s">
        <v>184</v>
      </c>
      <c r="B127" s="74" t="s">
        <v>93</v>
      </c>
      <c r="C127" s="93" t="s">
        <v>183</v>
      </c>
      <c r="D127" s="94">
        <v>0</v>
      </c>
      <c r="E127" s="94">
        <v>0</v>
      </c>
      <c r="F127" s="94">
        <f t="shared" si="5"/>
        <v>0</v>
      </c>
    </row>
    <row r="128" spans="1:6" ht="0.75" customHeight="1" hidden="1">
      <c r="A128" s="96" t="s">
        <v>161</v>
      </c>
      <c r="B128" s="75"/>
      <c r="C128" s="97" t="s">
        <v>231</v>
      </c>
      <c r="D128" s="98">
        <f>D129</f>
        <v>0</v>
      </c>
      <c r="E128" s="94">
        <v>0</v>
      </c>
      <c r="F128" s="98">
        <f t="shared" si="5"/>
        <v>0</v>
      </c>
    </row>
    <row r="129" spans="1:6" ht="21.75" customHeight="1" hidden="1">
      <c r="A129" s="92" t="s">
        <v>171</v>
      </c>
      <c r="B129" s="74" t="s">
        <v>93</v>
      </c>
      <c r="C129" s="79" t="s">
        <v>218</v>
      </c>
      <c r="D129" s="95">
        <f>D130</f>
        <v>0</v>
      </c>
      <c r="E129" s="98">
        <f>E130</f>
        <v>0</v>
      </c>
      <c r="F129" s="95">
        <f t="shared" si="5"/>
        <v>0</v>
      </c>
    </row>
    <row r="130" spans="1:6" ht="22.5" hidden="1">
      <c r="A130" s="92" t="s">
        <v>172</v>
      </c>
      <c r="B130" s="74" t="s">
        <v>93</v>
      </c>
      <c r="C130" s="93" t="s">
        <v>219</v>
      </c>
      <c r="D130" s="95">
        <v>0</v>
      </c>
      <c r="E130" s="152">
        <f>E131</f>
        <v>0</v>
      </c>
      <c r="F130" s="95">
        <f t="shared" si="5"/>
        <v>0</v>
      </c>
    </row>
    <row r="131" ht="12.75">
      <c r="E131" s="153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39"/>
  <sheetViews>
    <sheetView showGridLines="0" tabSelected="1" zoomScale="115" zoomScaleNormal="115" zoomScaleSheetLayoutView="100" zoomScalePageLayoutView="0" workbookViewId="0" topLeftCell="A1">
      <selection activeCell="F102" sqref="F102"/>
    </sheetView>
  </sheetViews>
  <sheetFormatPr defaultColWidth="9.00390625" defaultRowHeight="12.75"/>
  <cols>
    <col min="1" max="1" width="34.00390625" style="0" customWidth="1"/>
    <col min="2" max="2" width="3.75390625" style="0" customWidth="1"/>
    <col min="3" max="3" width="20.625" style="0" customWidth="1"/>
    <col min="4" max="4" width="4.75390625" style="0" customWidth="1"/>
    <col min="5" max="5" width="12.625" style="0" customWidth="1"/>
    <col min="6" max="6" width="12.875" style="0" customWidth="1"/>
    <col min="7" max="7" width="10.75390625" style="0" customWidth="1"/>
    <col min="8" max="9" width="0.74609375" style="0" customWidth="1"/>
    <col min="10" max="11" width="12.75390625" style="0" bestFit="1" customWidth="1"/>
    <col min="12" max="12" width="15.875" style="0" customWidth="1"/>
  </cols>
  <sheetData>
    <row r="1" spans="1:9" ht="15">
      <c r="A1" s="42" t="s">
        <v>151</v>
      </c>
      <c r="B1" s="42"/>
      <c r="C1" s="42"/>
      <c r="D1" s="42"/>
      <c r="E1" s="42"/>
      <c r="F1" s="42"/>
      <c r="G1" s="32" t="s">
        <v>63</v>
      </c>
      <c r="H1" s="34"/>
      <c r="I1" s="34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105"/>
      <c r="B3" s="106" t="s">
        <v>49</v>
      </c>
      <c r="C3" s="107" t="s">
        <v>48</v>
      </c>
      <c r="D3" s="175" t="s">
        <v>162</v>
      </c>
      <c r="E3" s="107" t="s">
        <v>61</v>
      </c>
      <c r="F3" s="108"/>
      <c r="G3" s="172" t="s">
        <v>54</v>
      </c>
      <c r="H3" s="34"/>
      <c r="I3" s="34"/>
    </row>
    <row r="4" spans="1:9" ht="12.75" customHeight="1">
      <c r="A4" s="109" t="s">
        <v>46</v>
      </c>
      <c r="B4" s="110" t="s">
        <v>50</v>
      </c>
      <c r="C4" s="111" t="s">
        <v>75</v>
      </c>
      <c r="D4" s="176"/>
      <c r="E4" s="111" t="s">
        <v>62</v>
      </c>
      <c r="F4" s="112" t="s">
        <v>56</v>
      </c>
      <c r="G4" s="173"/>
      <c r="H4" s="34"/>
      <c r="I4" s="34"/>
    </row>
    <row r="5" spans="1:9" ht="51" customHeight="1">
      <c r="A5" s="113"/>
      <c r="B5" s="110" t="s">
        <v>51</v>
      </c>
      <c r="C5" s="114" t="s">
        <v>76</v>
      </c>
      <c r="D5" s="177"/>
      <c r="E5" s="114" t="s">
        <v>44</v>
      </c>
      <c r="F5" s="104"/>
      <c r="G5" s="174"/>
      <c r="H5" s="34"/>
      <c r="I5" s="34"/>
    </row>
    <row r="6" spans="1:9" ht="12.75">
      <c r="A6" s="116">
        <v>1</v>
      </c>
      <c r="B6" s="117">
        <v>2</v>
      </c>
      <c r="C6" s="118">
        <v>3</v>
      </c>
      <c r="D6" s="118">
        <v>4</v>
      </c>
      <c r="E6" s="119" t="s">
        <v>43</v>
      </c>
      <c r="F6" s="119" t="s">
        <v>47</v>
      </c>
      <c r="G6" s="119" t="s">
        <v>163</v>
      </c>
      <c r="H6" s="37"/>
      <c r="I6" s="26"/>
    </row>
    <row r="7" spans="1:7" ht="25.5">
      <c r="A7" s="99" t="s">
        <v>250</v>
      </c>
      <c r="B7" s="100">
        <v>200</v>
      </c>
      <c r="C7" s="144" t="s">
        <v>304</v>
      </c>
      <c r="D7" s="115"/>
      <c r="E7" s="123">
        <f>E8+E38+E47+E69+E120+E132</f>
        <v>34507613.08</v>
      </c>
      <c r="F7" s="123">
        <f>F8+F38+F47+F69+F120+F132</f>
        <v>24591619.62</v>
      </c>
      <c r="G7" s="124">
        <f>E7-F7</f>
        <v>9915993.459999997</v>
      </c>
    </row>
    <row r="8" spans="1:7" ht="26.25" customHeight="1">
      <c r="A8" s="120" t="s">
        <v>253</v>
      </c>
      <c r="B8" s="121">
        <v>200</v>
      </c>
      <c r="C8" s="143" t="s">
        <v>305</v>
      </c>
      <c r="D8" s="121"/>
      <c r="E8" s="125">
        <f>E15+E20+E32+E37+E26</f>
        <v>748200</v>
      </c>
      <c r="F8" s="125">
        <f>F15+F20+F32+F37+F26</f>
        <v>121905.48</v>
      </c>
      <c r="G8" s="124">
        <f aca="true" t="shared" si="0" ref="G8:G86">E8-F8</f>
        <v>626294.52</v>
      </c>
    </row>
    <row r="9" spans="1:7" ht="55.5" customHeight="1">
      <c r="A9" s="99" t="s">
        <v>254</v>
      </c>
      <c r="B9" s="100">
        <v>200</v>
      </c>
      <c r="C9" s="144" t="s">
        <v>306</v>
      </c>
      <c r="D9" s="100"/>
      <c r="E9" s="126">
        <f>E15</f>
        <v>23000</v>
      </c>
      <c r="F9" s="126">
        <f>F15</f>
        <v>0</v>
      </c>
      <c r="G9" s="124">
        <f t="shared" si="0"/>
        <v>23000</v>
      </c>
    </row>
    <row r="10" spans="1:7" ht="12.75">
      <c r="A10" s="99" t="s">
        <v>255</v>
      </c>
      <c r="B10" s="100">
        <v>200</v>
      </c>
      <c r="C10" s="144" t="s">
        <v>307</v>
      </c>
      <c r="D10" s="100"/>
      <c r="E10" s="126">
        <f>E15</f>
        <v>23000</v>
      </c>
      <c r="F10" s="126">
        <f>F15</f>
        <v>0</v>
      </c>
      <c r="G10" s="124">
        <f t="shared" si="0"/>
        <v>23000</v>
      </c>
    </row>
    <row r="11" spans="1:7" ht="79.5" customHeight="1">
      <c r="A11" s="99" t="s">
        <v>256</v>
      </c>
      <c r="B11" s="100">
        <v>200</v>
      </c>
      <c r="C11" s="144" t="s">
        <v>308</v>
      </c>
      <c r="D11" s="100"/>
      <c r="E11" s="126">
        <f>E15</f>
        <v>23000</v>
      </c>
      <c r="F11" s="126">
        <f>F15</f>
        <v>0</v>
      </c>
      <c r="G11" s="124">
        <f t="shared" si="0"/>
        <v>23000</v>
      </c>
    </row>
    <row r="12" spans="1:7" ht="66" customHeight="1">
      <c r="A12" s="99" t="s">
        <v>257</v>
      </c>
      <c r="B12" s="100">
        <v>200</v>
      </c>
      <c r="C12" s="144" t="s">
        <v>309</v>
      </c>
      <c r="D12" s="100"/>
      <c r="E12" s="126">
        <f>E15</f>
        <v>23000</v>
      </c>
      <c r="F12" s="126">
        <f>F15</f>
        <v>0</v>
      </c>
      <c r="G12" s="124">
        <f t="shared" si="0"/>
        <v>23000</v>
      </c>
    </row>
    <row r="13" spans="1:7" ht="12.75">
      <c r="A13" s="99" t="s">
        <v>255</v>
      </c>
      <c r="B13" s="100">
        <v>200</v>
      </c>
      <c r="C13" s="144" t="s">
        <v>310</v>
      </c>
      <c r="D13" s="100"/>
      <c r="E13" s="126">
        <f>E15</f>
        <v>23000</v>
      </c>
      <c r="F13" s="126">
        <f>F15</f>
        <v>0</v>
      </c>
      <c r="G13" s="124">
        <f t="shared" si="0"/>
        <v>23000</v>
      </c>
    </row>
    <row r="14" spans="1:7" ht="12.75">
      <c r="A14" s="99" t="s">
        <v>161</v>
      </c>
      <c r="B14" s="100">
        <v>200</v>
      </c>
      <c r="C14" s="144" t="s">
        <v>312</v>
      </c>
      <c r="D14" s="100"/>
      <c r="E14" s="126">
        <f>E15</f>
        <v>23000</v>
      </c>
      <c r="F14" s="126">
        <f>F15</f>
        <v>0</v>
      </c>
      <c r="G14" s="124">
        <f t="shared" si="0"/>
        <v>23000</v>
      </c>
    </row>
    <row r="15" spans="1:7" ht="38.25">
      <c r="A15" s="99" t="s">
        <v>258</v>
      </c>
      <c r="B15" s="100">
        <v>200</v>
      </c>
      <c r="C15" s="144" t="s">
        <v>311</v>
      </c>
      <c r="D15" s="100"/>
      <c r="E15" s="126">
        <v>23000</v>
      </c>
      <c r="F15" s="126">
        <v>0</v>
      </c>
      <c r="G15" s="124">
        <f t="shared" si="0"/>
        <v>23000</v>
      </c>
    </row>
    <row r="16" spans="1:7" ht="12.75">
      <c r="A16" s="99" t="s">
        <v>259</v>
      </c>
      <c r="B16" s="100">
        <v>200</v>
      </c>
      <c r="C16" s="144" t="s">
        <v>313</v>
      </c>
      <c r="D16" s="100"/>
      <c r="E16" s="126">
        <f>E20</f>
        <v>168000</v>
      </c>
      <c r="F16" s="126">
        <f>F20</f>
        <v>0</v>
      </c>
      <c r="G16" s="124">
        <f t="shared" si="0"/>
        <v>168000</v>
      </c>
    </row>
    <row r="17" spans="1:7" ht="25.5">
      <c r="A17" s="99" t="s">
        <v>260</v>
      </c>
      <c r="B17" s="100">
        <v>200</v>
      </c>
      <c r="C17" s="144" t="s">
        <v>314</v>
      </c>
      <c r="D17" s="100"/>
      <c r="E17" s="126">
        <f>E20</f>
        <v>168000</v>
      </c>
      <c r="F17" s="126">
        <f>F20</f>
        <v>0</v>
      </c>
      <c r="G17" s="124">
        <f t="shared" si="0"/>
        <v>168000</v>
      </c>
    </row>
    <row r="18" spans="1:7" ht="12.75">
      <c r="A18" s="99" t="s">
        <v>261</v>
      </c>
      <c r="B18" s="100">
        <v>200</v>
      </c>
      <c r="C18" s="144" t="s">
        <v>315</v>
      </c>
      <c r="D18" s="100"/>
      <c r="E18" s="126">
        <f>E20</f>
        <v>168000</v>
      </c>
      <c r="F18" s="126">
        <f>F20</f>
        <v>0</v>
      </c>
      <c r="G18" s="124">
        <f t="shared" si="0"/>
        <v>168000</v>
      </c>
    </row>
    <row r="19" spans="1:7" ht="12.75">
      <c r="A19" s="99" t="s">
        <v>262</v>
      </c>
      <c r="B19" s="100">
        <v>200</v>
      </c>
      <c r="C19" s="144" t="s">
        <v>316</v>
      </c>
      <c r="D19" s="100"/>
      <c r="E19" s="126">
        <f>E20</f>
        <v>168000</v>
      </c>
      <c r="F19" s="126">
        <f>F20</f>
        <v>0</v>
      </c>
      <c r="G19" s="124">
        <f t="shared" si="0"/>
        <v>168000</v>
      </c>
    </row>
    <row r="20" spans="1:7" ht="12.75">
      <c r="A20" s="99" t="s">
        <v>263</v>
      </c>
      <c r="B20" s="100">
        <v>200</v>
      </c>
      <c r="C20" s="144" t="s">
        <v>317</v>
      </c>
      <c r="D20" s="100"/>
      <c r="E20" s="126">
        <v>168000</v>
      </c>
      <c r="F20" s="126">
        <v>0</v>
      </c>
      <c r="G20" s="124">
        <f t="shared" si="0"/>
        <v>168000</v>
      </c>
    </row>
    <row r="21" spans="1:7" ht="19.5" customHeight="1">
      <c r="A21" s="99" t="s">
        <v>264</v>
      </c>
      <c r="B21" s="100">
        <v>200</v>
      </c>
      <c r="C21" s="144" t="s">
        <v>318</v>
      </c>
      <c r="D21" s="100"/>
      <c r="E21" s="126">
        <f>E32+E37+E26</f>
        <v>557200</v>
      </c>
      <c r="F21" s="126">
        <f>F32+F37+F26</f>
        <v>121905.48</v>
      </c>
      <c r="G21" s="124">
        <f t="shared" si="0"/>
        <v>435294.52</v>
      </c>
    </row>
    <row r="22" spans="1:7" ht="19.5" customHeight="1">
      <c r="A22" s="99" t="s">
        <v>446</v>
      </c>
      <c r="B22" s="100">
        <v>200</v>
      </c>
      <c r="C22" s="144" t="s">
        <v>447</v>
      </c>
      <c r="D22" s="100"/>
      <c r="E22" s="126">
        <f>E26</f>
        <v>7000</v>
      </c>
      <c r="F22" s="126">
        <f>F26</f>
        <v>7000</v>
      </c>
      <c r="G22" s="124">
        <f>E22-F22</f>
        <v>0</v>
      </c>
    </row>
    <row r="23" spans="1:7" ht="36" customHeight="1">
      <c r="A23" s="99" t="s">
        <v>266</v>
      </c>
      <c r="B23" s="100">
        <v>200</v>
      </c>
      <c r="C23" s="144" t="s">
        <v>448</v>
      </c>
      <c r="D23" s="100"/>
      <c r="E23" s="126">
        <f>E26</f>
        <v>7000</v>
      </c>
      <c r="F23" s="126">
        <f>F26</f>
        <v>7000</v>
      </c>
      <c r="G23" s="124">
        <f>E23-F23</f>
        <v>0</v>
      </c>
    </row>
    <row r="24" spans="1:7" ht="39.75" customHeight="1">
      <c r="A24" s="99" t="s">
        <v>265</v>
      </c>
      <c r="B24" s="100">
        <v>200</v>
      </c>
      <c r="C24" s="144" t="s">
        <v>449</v>
      </c>
      <c r="D24" s="100"/>
      <c r="E24" s="126">
        <f>E26</f>
        <v>7000</v>
      </c>
      <c r="F24" s="126">
        <f>F26</f>
        <v>7000</v>
      </c>
      <c r="G24" s="124">
        <f>E24-F24</f>
        <v>0</v>
      </c>
    </row>
    <row r="25" spans="1:7" ht="39.75" customHeight="1">
      <c r="A25" s="99" t="s">
        <v>280</v>
      </c>
      <c r="B25" s="100">
        <v>200</v>
      </c>
      <c r="C25" s="144" t="s">
        <v>450</v>
      </c>
      <c r="D25" s="100"/>
      <c r="E25" s="126">
        <f>E26</f>
        <v>7000</v>
      </c>
      <c r="F25" s="126">
        <f>F26</f>
        <v>7000</v>
      </c>
      <c r="G25" s="124">
        <f>E25-F25</f>
        <v>0</v>
      </c>
    </row>
    <row r="26" spans="1:7" ht="19.5" customHeight="1">
      <c r="A26" s="99" t="s">
        <v>263</v>
      </c>
      <c r="B26" s="100">
        <v>200</v>
      </c>
      <c r="C26" s="144" t="s">
        <v>451</v>
      </c>
      <c r="D26" s="100"/>
      <c r="E26" s="126">
        <v>7000</v>
      </c>
      <c r="F26" s="126">
        <v>7000</v>
      </c>
      <c r="G26" s="124">
        <f>E26-F26</f>
        <v>0</v>
      </c>
    </row>
    <row r="27" spans="1:7" ht="15.75" customHeight="1">
      <c r="A27" s="99" t="s">
        <v>255</v>
      </c>
      <c r="B27" s="100">
        <v>200</v>
      </c>
      <c r="C27" s="144" t="s">
        <v>319</v>
      </c>
      <c r="D27" s="100"/>
      <c r="E27" s="126">
        <f>E32</f>
        <v>550000</v>
      </c>
      <c r="F27" s="126">
        <f>F32</f>
        <v>114905.48</v>
      </c>
      <c r="G27" s="124">
        <f t="shared" si="0"/>
        <v>435094.52</v>
      </c>
    </row>
    <row r="28" spans="1:7" ht="77.25" customHeight="1">
      <c r="A28" s="99" t="s">
        <v>256</v>
      </c>
      <c r="B28" s="100">
        <v>200</v>
      </c>
      <c r="C28" s="144" t="s">
        <v>320</v>
      </c>
      <c r="D28" s="100"/>
      <c r="E28" s="126">
        <f>E32</f>
        <v>550000</v>
      </c>
      <c r="F28" s="126">
        <f>F32</f>
        <v>114905.48</v>
      </c>
      <c r="G28" s="124">
        <f t="shared" si="0"/>
        <v>435094.52</v>
      </c>
    </row>
    <row r="29" spans="1:7" ht="173.25" customHeight="1">
      <c r="A29" s="99" t="s">
        <v>321</v>
      </c>
      <c r="B29" s="100">
        <v>200</v>
      </c>
      <c r="C29" s="144" t="s">
        <v>322</v>
      </c>
      <c r="D29" s="100"/>
      <c r="E29" s="126">
        <f>E32</f>
        <v>550000</v>
      </c>
      <c r="F29" s="126">
        <f>F32</f>
        <v>114905.48</v>
      </c>
      <c r="G29" s="124">
        <f t="shared" si="0"/>
        <v>435094.52</v>
      </c>
    </row>
    <row r="30" spans="1:7" ht="12.75">
      <c r="A30" s="99" t="s">
        <v>255</v>
      </c>
      <c r="B30" s="100">
        <v>200</v>
      </c>
      <c r="C30" s="144" t="s">
        <v>323</v>
      </c>
      <c r="D30" s="100"/>
      <c r="E30" s="126">
        <f>E32</f>
        <v>550000</v>
      </c>
      <c r="F30" s="126">
        <f>F32</f>
        <v>114905.48</v>
      </c>
      <c r="G30" s="124">
        <f t="shared" si="0"/>
        <v>435094.52</v>
      </c>
    </row>
    <row r="31" spans="1:7" ht="12.75">
      <c r="A31" s="99" t="s">
        <v>161</v>
      </c>
      <c r="B31" s="100">
        <v>200</v>
      </c>
      <c r="C31" s="144" t="s">
        <v>325</v>
      </c>
      <c r="D31" s="100"/>
      <c r="E31" s="126">
        <f>E32</f>
        <v>550000</v>
      </c>
      <c r="F31" s="126">
        <f>F32</f>
        <v>114905.48</v>
      </c>
      <c r="G31" s="124">
        <f t="shared" si="0"/>
        <v>435094.52</v>
      </c>
    </row>
    <row r="32" spans="1:7" ht="43.5" customHeight="1">
      <c r="A32" s="99" t="s">
        <v>258</v>
      </c>
      <c r="B32" s="100">
        <v>200</v>
      </c>
      <c r="C32" s="144" t="s">
        <v>324</v>
      </c>
      <c r="D32" s="100"/>
      <c r="E32" s="126">
        <v>550000</v>
      </c>
      <c r="F32" s="126">
        <v>114905.48</v>
      </c>
      <c r="G32" s="124">
        <f t="shared" si="0"/>
        <v>435094.52</v>
      </c>
    </row>
    <row r="33" spans="1:7" ht="51">
      <c r="A33" s="99" t="s">
        <v>410</v>
      </c>
      <c r="B33" s="100">
        <v>200</v>
      </c>
      <c r="C33" s="144" t="s">
        <v>326</v>
      </c>
      <c r="D33" s="100"/>
      <c r="E33" s="126">
        <f>E37</f>
        <v>200</v>
      </c>
      <c r="F33" s="126">
        <f>F37</f>
        <v>0</v>
      </c>
      <c r="G33" s="124">
        <f t="shared" si="0"/>
        <v>200</v>
      </c>
    </row>
    <row r="34" spans="1:7" ht="96" customHeight="1">
      <c r="A34" s="99" t="s">
        <v>268</v>
      </c>
      <c r="B34" s="100">
        <v>200</v>
      </c>
      <c r="C34" s="144" t="s">
        <v>327</v>
      </c>
      <c r="D34" s="100"/>
      <c r="E34" s="126">
        <f>E37</f>
        <v>200</v>
      </c>
      <c r="F34" s="126">
        <f>F37</f>
        <v>0</v>
      </c>
      <c r="G34" s="124">
        <f t="shared" si="0"/>
        <v>200</v>
      </c>
    </row>
    <row r="35" spans="1:7" ht="12.75">
      <c r="A35" s="99" t="s">
        <v>255</v>
      </c>
      <c r="B35" s="100">
        <v>200</v>
      </c>
      <c r="C35" s="144" t="s">
        <v>328</v>
      </c>
      <c r="D35" s="100"/>
      <c r="E35" s="126">
        <f>E37</f>
        <v>200</v>
      </c>
      <c r="F35" s="126">
        <f>F37</f>
        <v>0</v>
      </c>
      <c r="G35" s="124">
        <f t="shared" si="0"/>
        <v>200</v>
      </c>
    </row>
    <row r="36" spans="1:7" ht="12.75">
      <c r="A36" s="99" t="s">
        <v>161</v>
      </c>
      <c r="B36" s="100">
        <v>200</v>
      </c>
      <c r="C36" s="144" t="s">
        <v>329</v>
      </c>
      <c r="D36" s="100"/>
      <c r="E36" s="126">
        <f>E37</f>
        <v>200</v>
      </c>
      <c r="F36" s="126">
        <f>F37</f>
        <v>0</v>
      </c>
      <c r="G36" s="124">
        <f t="shared" si="0"/>
        <v>200</v>
      </c>
    </row>
    <row r="37" spans="1:7" ht="42" customHeight="1">
      <c r="A37" s="99" t="s">
        <v>258</v>
      </c>
      <c r="B37" s="100">
        <v>200</v>
      </c>
      <c r="C37" s="144" t="s">
        <v>330</v>
      </c>
      <c r="D37" s="100"/>
      <c r="E37" s="126">
        <v>200</v>
      </c>
      <c r="F37" s="126">
        <v>0</v>
      </c>
      <c r="G37" s="124">
        <f t="shared" si="0"/>
        <v>200</v>
      </c>
    </row>
    <row r="38" spans="1:7" ht="25.5">
      <c r="A38" s="120" t="s">
        <v>269</v>
      </c>
      <c r="B38" s="121">
        <v>200</v>
      </c>
      <c r="C38" s="143" t="s">
        <v>331</v>
      </c>
      <c r="D38" s="121"/>
      <c r="E38" s="125">
        <f>E46</f>
        <v>140061</v>
      </c>
      <c r="F38" s="125">
        <f>F46</f>
        <v>102761.73</v>
      </c>
      <c r="G38" s="124">
        <f t="shared" si="0"/>
        <v>37299.270000000004</v>
      </c>
    </row>
    <row r="39" spans="1:7" ht="25.5">
      <c r="A39" s="99" t="s">
        <v>270</v>
      </c>
      <c r="B39" s="100">
        <v>200</v>
      </c>
      <c r="C39" s="144" t="s">
        <v>332</v>
      </c>
      <c r="D39" s="100"/>
      <c r="E39" s="126">
        <f>E46</f>
        <v>140061</v>
      </c>
      <c r="F39" s="126">
        <f>F46</f>
        <v>102761.73</v>
      </c>
      <c r="G39" s="124">
        <f t="shared" si="0"/>
        <v>37299.270000000004</v>
      </c>
    </row>
    <row r="40" spans="1:7" ht="12.75">
      <c r="A40" s="99" t="s">
        <v>255</v>
      </c>
      <c r="B40" s="100">
        <v>200</v>
      </c>
      <c r="C40" s="144" t="s">
        <v>333</v>
      </c>
      <c r="D40" s="100"/>
      <c r="E40" s="126">
        <f>E46</f>
        <v>140061</v>
      </c>
      <c r="F40" s="126">
        <f>F46</f>
        <v>102761.73</v>
      </c>
      <c r="G40" s="124">
        <f t="shared" si="0"/>
        <v>37299.270000000004</v>
      </c>
    </row>
    <row r="41" spans="1:7" ht="81" customHeight="1">
      <c r="A41" s="99" t="s">
        <v>256</v>
      </c>
      <c r="B41" s="100">
        <v>200</v>
      </c>
      <c r="C41" s="144" t="s">
        <v>334</v>
      </c>
      <c r="D41" s="100"/>
      <c r="E41" s="126">
        <f>E46</f>
        <v>140061</v>
      </c>
      <c r="F41" s="126">
        <f>F46</f>
        <v>102761.73</v>
      </c>
      <c r="G41" s="124">
        <f t="shared" si="0"/>
        <v>37299.270000000004</v>
      </c>
    </row>
    <row r="42" spans="1:7" ht="79.5" customHeight="1">
      <c r="A42" s="99" t="s">
        <v>271</v>
      </c>
      <c r="B42" s="100">
        <v>200</v>
      </c>
      <c r="C42" s="144" t="s">
        <v>335</v>
      </c>
      <c r="D42" s="100"/>
      <c r="E42" s="126">
        <f>E46</f>
        <v>140061</v>
      </c>
      <c r="F42" s="126">
        <f>F46</f>
        <v>102761.73</v>
      </c>
      <c r="G42" s="124">
        <f t="shared" si="0"/>
        <v>37299.270000000004</v>
      </c>
    </row>
    <row r="43" spans="1:7" ht="12.75">
      <c r="A43" s="99" t="s">
        <v>255</v>
      </c>
      <c r="B43" s="100">
        <v>200</v>
      </c>
      <c r="C43" s="144" t="s">
        <v>336</v>
      </c>
      <c r="D43" s="100"/>
      <c r="E43" s="126">
        <f>E46</f>
        <v>140061</v>
      </c>
      <c r="F43" s="126">
        <f>F46</f>
        <v>102761.73</v>
      </c>
      <c r="G43" s="124">
        <f t="shared" si="0"/>
        <v>37299.270000000004</v>
      </c>
    </row>
    <row r="44" spans="1:7" ht="12.75">
      <c r="A44" s="99" t="s">
        <v>161</v>
      </c>
      <c r="B44" s="100">
        <v>200</v>
      </c>
      <c r="C44" s="144" t="s">
        <v>337</v>
      </c>
      <c r="D44" s="100"/>
      <c r="E44" s="126">
        <f>E46</f>
        <v>140061</v>
      </c>
      <c r="F44" s="126">
        <f>F46</f>
        <v>102761.73</v>
      </c>
      <c r="G44" s="124">
        <f t="shared" si="0"/>
        <v>37299.270000000004</v>
      </c>
    </row>
    <row r="45" spans="1:7" ht="41.25" customHeight="1">
      <c r="A45" s="99" t="s">
        <v>258</v>
      </c>
      <c r="B45" s="100">
        <v>200</v>
      </c>
      <c r="C45" s="144" t="s">
        <v>338</v>
      </c>
      <c r="D45" s="100"/>
      <c r="E45" s="126">
        <f>E46</f>
        <v>140061</v>
      </c>
      <c r="F45" s="126">
        <f>F46</f>
        <v>102761.73</v>
      </c>
      <c r="G45" s="124">
        <f t="shared" si="0"/>
        <v>37299.270000000004</v>
      </c>
    </row>
    <row r="46" spans="1:7" ht="132" customHeight="1">
      <c r="A46" s="99" t="s">
        <v>272</v>
      </c>
      <c r="B46" s="100">
        <v>200</v>
      </c>
      <c r="C46" s="144" t="s">
        <v>338</v>
      </c>
      <c r="D46" s="100">
        <v>365</v>
      </c>
      <c r="E46" s="126">
        <v>140061</v>
      </c>
      <c r="F46" s="126">
        <v>102761.73</v>
      </c>
      <c r="G46" s="124">
        <f t="shared" si="0"/>
        <v>37299.270000000004</v>
      </c>
    </row>
    <row r="47" spans="1:7" ht="25.5">
      <c r="A47" s="120" t="s">
        <v>273</v>
      </c>
      <c r="B47" s="121">
        <v>200</v>
      </c>
      <c r="C47" s="143" t="s">
        <v>339</v>
      </c>
      <c r="D47" s="121"/>
      <c r="E47" s="125">
        <f>E48</f>
        <v>17741879.740000002</v>
      </c>
      <c r="F47" s="125">
        <f>F48</f>
        <v>15274748.229999999</v>
      </c>
      <c r="G47" s="124">
        <f t="shared" si="0"/>
        <v>2467131.5100000035</v>
      </c>
    </row>
    <row r="48" spans="1:7" ht="12.75">
      <c r="A48" s="99" t="s">
        <v>274</v>
      </c>
      <c r="B48" s="100">
        <v>200</v>
      </c>
      <c r="C48" s="144" t="s">
        <v>340</v>
      </c>
      <c r="D48" s="100"/>
      <c r="E48" s="126">
        <f>E55+E51+E62</f>
        <v>17741879.740000002</v>
      </c>
      <c r="F48" s="126">
        <f>F55+F51+F62</f>
        <v>15274748.229999999</v>
      </c>
      <c r="G48" s="124">
        <f t="shared" si="0"/>
        <v>2467131.5100000035</v>
      </c>
    </row>
    <row r="49" spans="1:7" ht="81" customHeight="1">
      <c r="A49" s="155" t="s">
        <v>413</v>
      </c>
      <c r="B49" s="100">
        <v>200</v>
      </c>
      <c r="C49" s="144" t="s">
        <v>414</v>
      </c>
      <c r="D49" s="100"/>
      <c r="E49" s="126">
        <f>E51</f>
        <v>12018129</v>
      </c>
      <c r="F49" s="126">
        <f>F51</f>
        <v>11949374</v>
      </c>
      <c r="G49" s="124">
        <f>E49-F49</f>
        <v>68755</v>
      </c>
    </row>
    <row r="50" spans="1:7" ht="42.75" customHeight="1">
      <c r="A50" s="155" t="s">
        <v>279</v>
      </c>
      <c r="B50" s="100">
        <v>200</v>
      </c>
      <c r="C50" s="144" t="s">
        <v>415</v>
      </c>
      <c r="D50" s="100"/>
      <c r="E50" s="126">
        <f>E51</f>
        <v>12018129</v>
      </c>
      <c r="F50" s="126">
        <f>F51</f>
        <v>11949374</v>
      </c>
      <c r="G50" s="124">
        <f>E50-F50</f>
        <v>68755</v>
      </c>
    </row>
    <row r="51" spans="1:7" ht="25.5">
      <c r="A51" s="155" t="s">
        <v>278</v>
      </c>
      <c r="B51" s="100">
        <v>200</v>
      </c>
      <c r="C51" s="144" t="s">
        <v>416</v>
      </c>
      <c r="D51" s="100"/>
      <c r="E51" s="126">
        <v>12018129</v>
      </c>
      <c r="F51" s="126">
        <v>11949374</v>
      </c>
      <c r="G51" s="124">
        <f>E51-F51</f>
        <v>68755</v>
      </c>
    </row>
    <row r="52" spans="1:7" ht="12.75">
      <c r="A52" s="99" t="s">
        <v>275</v>
      </c>
      <c r="B52" s="100">
        <v>200</v>
      </c>
      <c r="C52" s="144" t="s">
        <v>341</v>
      </c>
      <c r="D52" s="100"/>
      <c r="E52" s="126">
        <f>E55</f>
        <v>5673530.3</v>
      </c>
      <c r="F52" s="126">
        <f>F55</f>
        <v>3275153.79</v>
      </c>
      <c r="G52" s="124">
        <f t="shared" si="0"/>
        <v>2398376.51</v>
      </c>
    </row>
    <row r="53" spans="1:7" ht="25.5">
      <c r="A53" s="99" t="s">
        <v>276</v>
      </c>
      <c r="B53" s="100">
        <v>200</v>
      </c>
      <c r="C53" s="144" t="s">
        <v>342</v>
      </c>
      <c r="D53" s="100"/>
      <c r="E53" s="126">
        <f>E55</f>
        <v>5673530.3</v>
      </c>
      <c r="F53" s="126">
        <f>F55</f>
        <v>3275153.79</v>
      </c>
      <c r="G53" s="124">
        <f t="shared" si="0"/>
        <v>2398376.51</v>
      </c>
    </row>
    <row r="54" spans="1:7" ht="38.25">
      <c r="A54" s="99" t="s">
        <v>277</v>
      </c>
      <c r="B54" s="100">
        <v>200</v>
      </c>
      <c r="C54" s="144" t="s">
        <v>343</v>
      </c>
      <c r="D54" s="100"/>
      <c r="E54" s="126">
        <f>E55</f>
        <v>5673530.3</v>
      </c>
      <c r="F54" s="126">
        <f>F55</f>
        <v>3275153.79</v>
      </c>
      <c r="G54" s="124">
        <f t="shared" si="0"/>
        <v>2398376.51</v>
      </c>
    </row>
    <row r="55" spans="1:7" ht="27.75" customHeight="1">
      <c r="A55" s="99" t="s">
        <v>266</v>
      </c>
      <c r="B55" s="100">
        <v>200</v>
      </c>
      <c r="C55" s="144" t="s">
        <v>344</v>
      </c>
      <c r="D55" s="100"/>
      <c r="E55" s="126">
        <f>E57+E59+E61</f>
        <v>5673530.3</v>
      </c>
      <c r="F55" s="126">
        <f>F57+F59+F61</f>
        <v>3275153.79</v>
      </c>
      <c r="G55" s="124">
        <f t="shared" si="0"/>
        <v>2398376.51</v>
      </c>
    </row>
    <row r="56" spans="1:7" ht="45" customHeight="1" hidden="1">
      <c r="A56" s="99" t="s">
        <v>265</v>
      </c>
      <c r="B56" s="100">
        <v>200</v>
      </c>
      <c r="C56" s="144" t="s">
        <v>345</v>
      </c>
      <c r="D56" s="100"/>
      <c r="E56" s="126">
        <v>0</v>
      </c>
      <c r="F56" s="126">
        <v>0</v>
      </c>
      <c r="G56" s="124">
        <f t="shared" si="0"/>
        <v>0</v>
      </c>
    </row>
    <row r="57" spans="1:7" ht="25.5" hidden="1">
      <c r="A57" s="99" t="s">
        <v>278</v>
      </c>
      <c r="B57" s="100">
        <v>200</v>
      </c>
      <c r="C57" s="144" t="s">
        <v>346</v>
      </c>
      <c r="D57" s="100"/>
      <c r="E57" s="126">
        <v>0</v>
      </c>
      <c r="F57" s="126">
        <v>0</v>
      </c>
      <c r="G57" s="124">
        <f t="shared" si="0"/>
        <v>0</v>
      </c>
    </row>
    <row r="58" spans="1:7" ht="51">
      <c r="A58" s="99" t="s">
        <v>279</v>
      </c>
      <c r="B58" s="100">
        <v>200</v>
      </c>
      <c r="C58" s="144" t="s">
        <v>347</v>
      </c>
      <c r="D58" s="100"/>
      <c r="E58" s="126">
        <f>E59</f>
        <v>2195827</v>
      </c>
      <c r="F58" s="126">
        <f>F59</f>
        <v>543600.41</v>
      </c>
      <c r="G58" s="124">
        <f t="shared" si="0"/>
        <v>1652226.5899999999</v>
      </c>
    </row>
    <row r="59" spans="1:7" ht="25.5">
      <c r="A59" s="99" t="s">
        <v>278</v>
      </c>
      <c r="B59" s="100">
        <v>200</v>
      </c>
      <c r="C59" s="144" t="s">
        <v>348</v>
      </c>
      <c r="D59" s="100"/>
      <c r="E59" s="126">
        <v>2195827</v>
      </c>
      <c r="F59" s="126">
        <v>543600.41</v>
      </c>
      <c r="G59" s="124">
        <f t="shared" si="0"/>
        <v>1652226.5899999999</v>
      </c>
    </row>
    <row r="60" spans="1:7" ht="38.25">
      <c r="A60" s="99" t="s">
        <v>280</v>
      </c>
      <c r="B60" s="100">
        <v>200</v>
      </c>
      <c r="C60" s="144" t="s">
        <v>349</v>
      </c>
      <c r="D60" s="100"/>
      <c r="E60" s="126">
        <f>E61</f>
        <v>3477703.3</v>
      </c>
      <c r="F60" s="126">
        <f>F61</f>
        <v>2731553.38</v>
      </c>
      <c r="G60" s="124">
        <f t="shared" si="0"/>
        <v>746149.9199999999</v>
      </c>
    </row>
    <row r="61" spans="1:7" ht="25.5">
      <c r="A61" s="99" t="s">
        <v>278</v>
      </c>
      <c r="B61" s="100">
        <v>200</v>
      </c>
      <c r="C61" s="144" t="s">
        <v>350</v>
      </c>
      <c r="D61" s="100"/>
      <c r="E61" s="126">
        <v>3477703.3</v>
      </c>
      <c r="F61" s="126">
        <v>2731553.38</v>
      </c>
      <c r="G61" s="124">
        <f t="shared" si="0"/>
        <v>746149.9199999999</v>
      </c>
    </row>
    <row r="62" spans="1:7" ht="12.75">
      <c r="A62" s="99" t="s">
        <v>452</v>
      </c>
      <c r="B62" s="100">
        <v>200</v>
      </c>
      <c r="C62" s="144" t="s">
        <v>453</v>
      </c>
      <c r="D62" s="100"/>
      <c r="E62" s="126">
        <f>E63</f>
        <v>50220.44</v>
      </c>
      <c r="F62" s="126">
        <f>F63</f>
        <v>50220.44</v>
      </c>
      <c r="G62" s="124">
        <f>E62-F62</f>
        <v>0</v>
      </c>
    </row>
    <row r="63" spans="1:7" ht="12.75">
      <c r="A63" s="99" t="s">
        <v>261</v>
      </c>
      <c r="B63" s="100">
        <v>200</v>
      </c>
      <c r="C63" s="144" t="s">
        <v>454</v>
      </c>
      <c r="D63" s="100"/>
      <c r="E63" s="126">
        <f>E66+E68</f>
        <v>50220.44</v>
      </c>
      <c r="F63" s="126">
        <f>F66+F68</f>
        <v>50220.44</v>
      </c>
      <c r="G63" s="124">
        <f aca="true" t="shared" si="1" ref="G63:G68">E63-F63</f>
        <v>0</v>
      </c>
    </row>
    <row r="64" spans="1:7" ht="25.5">
      <c r="A64" s="99" t="s">
        <v>455</v>
      </c>
      <c r="B64" s="100">
        <v>200</v>
      </c>
      <c r="C64" s="144" t="s">
        <v>456</v>
      </c>
      <c r="D64" s="100"/>
      <c r="E64" s="126">
        <f>E66</f>
        <v>29417.84</v>
      </c>
      <c r="F64" s="126">
        <f>F66</f>
        <v>29417.84</v>
      </c>
      <c r="G64" s="124">
        <f t="shared" si="1"/>
        <v>0</v>
      </c>
    </row>
    <row r="65" spans="1:7" ht="25.5">
      <c r="A65" s="99" t="s">
        <v>457</v>
      </c>
      <c r="B65" s="100">
        <v>200</v>
      </c>
      <c r="C65" s="144" t="s">
        <v>458</v>
      </c>
      <c r="D65" s="100"/>
      <c r="E65" s="126">
        <f>E66</f>
        <v>29417.84</v>
      </c>
      <c r="F65" s="126">
        <f>F66</f>
        <v>29417.84</v>
      </c>
      <c r="G65" s="124">
        <f t="shared" si="1"/>
        <v>0</v>
      </c>
    </row>
    <row r="66" spans="1:7" ht="12.75">
      <c r="A66" s="99" t="s">
        <v>263</v>
      </c>
      <c r="B66" s="100">
        <v>200</v>
      </c>
      <c r="C66" s="144" t="s">
        <v>459</v>
      </c>
      <c r="D66" s="100"/>
      <c r="E66" s="126">
        <v>29417.84</v>
      </c>
      <c r="F66" s="126">
        <v>29417.84</v>
      </c>
      <c r="G66" s="124">
        <f t="shared" si="1"/>
        <v>0</v>
      </c>
    </row>
    <row r="67" spans="1:7" ht="12.75">
      <c r="A67" s="99" t="s">
        <v>460</v>
      </c>
      <c r="B67" s="100">
        <v>200</v>
      </c>
      <c r="C67" s="144" t="s">
        <v>461</v>
      </c>
      <c r="D67" s="100"/>
      <c r="E67" s="126">
        <f>E68</f>
        <v>20802.6</v>
      </c>
      <c r="F67" s="126">
        <f>F68</f>
        <v>20802.6</v>
      </c>
      <c r="G67" s="124">
        <f t="shared" si="1"/>
        <v>0</v>
      </c>
    </row>
    <row r="68" spans="1:7" ht="12.75">
      <c r="A68" s="99" t="s">
        <v>263</v>
      </c>
      <c r="B68" s="100">
        <v>200</v>
      </c>
      <c r="C68" s="144" t="s">
        <v>462</v>
      </c>
      <c r="D68" s="100"/>
      <c r="E68" s="126">
        <v>20802.6</v>
      </c>
      <c r="F68" s="126">
        <v>20802.6</v>
      </c>
      <c r="G68" s="124">
        <f t="shared" si="1"/>
        <v>0</v>
      </c>
    </row>
    <row r="69" spans="1:7" ht="25.5">
      <c r="A69" s="120" t="s">
        <v>281</v>
      </c>
      <c r="B69" s="121">
        <v>200</v>
      </c>
      <c r="C69" s="143" t="s">
        <v>351</v>
      </c>
      <c r="D69" s="121"/>
      <c r="E69" s="125">
        <f>E70+E92+E87</f>
        <v>10757052.34</v>
      </c>
      <c r="F69" s="125">
        <f>F70+F92+F87</f>
        <v>5689031.899999999</v>
      </c>
      <c r="G69" s="161">
        <f t="shared" si="0"/>
        <v>5068020.44</v>
      </c>
    </row>
    <row r="70" spans="1:7" ht="25.5">
      <c r="A70" s="120" t="s">
        <v>282</v>
      </c>
      <c r="B70" s="121">
        <v>200</v>
      </c>
      <c r="C70" s="143" t="s">
        <v>352</v>
      </c>
      <c r="D70" s="121"/>
      <c r="E70" s="125">
        <f>E75+E80+E82+E86</f>
        <v>249868.58000000002</v>
      </c>
      <c r="F70" s="125">
        <f>F75+F80+F82+F86</f>
        <v>165486.66999999998</v>
      </c>
      <c r="G70" s="161">
        <f t="shared" si="0"/>
        <v>84381.91000000003</v>
      </c>
    </row>
    <row r="71" spans="1:7" ht="25.5">
      <c r="A71" s="99" t="s">
        <v>283</v>
      </c>
      <c r="B71" s="100">
        <v>200</v>
      </c>
      <c r="C71" s="144" t="s">
        <v>353</v>
      </c>
      <c r="D71" s="100"/>
      <c r="E71" s="126">
        <f>E75</f>
        <v>26868.58</v>
      </c>
      <c r="F71" s="126">
        <f>F75</f>
        <v>0</v>
      </c>
      <c r="G71" s="124">
        <f t="shared" si="0"/>
        <v>26868.58</v>
      </c>
    </row>
    <row r="72" spans="1:7" ht="39.75" customHeight="1">
      <c r="A72" s="99" t="s">
        <v>284</v>
      </c>
      <c r="B72" s="100">
        <v>200</v>
      </c>
      <c r="C72" s="144" t="s">
        <v>354</v>
      </c>
      <c r="D72" s="100"/>
      <c r="E72" s="126">
        <f>E75</f>
        <v>26868.58</v>
      </c>
      <c r="F72" s="126">
        <f>F75</f>
        <v>0</v>
      </c>
      <c r="G72" s="124">
        <f t="shared" si="0"/>
        <v>26868.58</v>
      </c>
    </row>
    <row r="73" spans="1:7" ht="39.75" customHeight="1">
      <c r="A73" s="99" t="s">
        <v>358</v>
      </c>
      <c r="B73" s="100">
        <v>200</v>
      </c>
      <c r="C73" s="144" t="s">
        <v>355</v>
      </c>
      <c r="D73" s="100"/>
      <c r="E73" s="126">
        <f>E75</f>
        <v>26868.58</v>
      </c>
      <c r="F73" s="126">
        <f>F75</f>
        <v>0</v>
      </c>
      <c r="G73" s="124">
        <f t="shared" si="0"/>
        <v>26868.58</v>
      </c>
    </row>
    <row r="74" spans="1:7" ht="42" customHeight="1">
      <c r="A74" s="99" t="s">
        <v>285</v>
      </c>
      <c r="B74" s="100">
        <v>200</v>
      </c>
      <c r="C74" s="144" t="s">
        <v>356</v>
      </c>
      <c r="D74" s="100"/>
      <c r="E74" s="126">
        <f>E75</f>
        <v>26868.58</v>
      </c>
      <c r="F74" s="126">
        <f>F75</f>
        <v>0</v>
      </c>
      <c r="G74" s="124">
        <f t="shared" si="0"/>
        <v>26868.58</v>
      </c>
    </row>
    <row r="75" spans="1:7" ht="42" customHeight="1">
      <c r="A75" s="99" t="s">
        <v>286</v>
      </c>
      <c r="B75" s="100">
        <v>200</v>
      </c>
      <c r="C75" s="144" t="s">
        <v>357</v>
      </c>
      <c r="D75" s="100"/>
      <c r="E75" s="126">
        <v>26868.58</v>
      </c>
      <c r="F75" s="126">
        <v>0</v>
      </c>
      <c r="G75" s="124">
        <f t="shared" si="0"/>
        <v>26868.58</v>
      </c>
    </row>
    <row r="76" spans="1:7" ht="42" customHeight="1">
      <c r="A76" s="99" t="s">
        <v>252</v>
      </c>
      <c r="B76" s="100">
        <v>200</v>
      </c>
      <c r="C76" s="144" t="s">
        <v>359</v>
      </c>
      <c r="D76" s="100"/>
      <c r="E76" s="126">
        <f>E77</f>
        <v>100000</v>
      </c>
      <c r="F76" s="126">
        <f>F77</f>
        <v>57907.08</v>
      </c>
      <c r="G76" s="124">
        <f t="shared" si="0"/>
        <v>42092.92</v>
      </c>
    </row>
    <row r="77" spans="1:7" ht="31.5" customHeight="1">
      <c r="A77" s="99" t="s">
        <v>266</v>
      </c>
      <c r="B77" s="100">
        <v>200</v>
      </c>
      <c r="C77" s="144" t="s">
        <v>360</v>
      </c>
      <c r="D77" s="100"/>
      <c r="E77" s="126">
        <v>100000</v>
      </c>
      <c r="F77" s="126">
        <f>F82</f>
        <v>57907.08</v>
      </c>
      <c r="G77" s="124">
        <f t="shared" si="0"/>
        <v>42092.92</v>
      </c>
    </row>
    <row r="78" spans="1:7" ht="0.75" customHeight="1" hidden="1">
      <c r="A78" s="99" t="s">
        <v>251</v>
      </c>
      <c r="B78" s="100">
        <v>200</v>
      </c>
      <c r="C78" s="144"/>
      <c r="D78" s="100"/>
      <c r="E78" s="126">
        <v>0</v>
      </c>
      <c r="F78" s="126">
        <v>0</v>
      </c>
      <c r="G78" s="124">
        <f t="shared" si="0"/>
        <v>0</v>
      </c>
    </row>
    <row r="79" spans="1:7" ht="39" customHeight="1" hidden="1">
      <c r="A79" s="99" t="s">
        <v>265</v>
      </c>
      <c r="B79" s="100">
        <v>200</v>
      </c>
      <c r="C79" s="144" t="s">
        <v>361</v>
      </c>
      <c r="D79" s="100"/>
      <c r="E79" s="126">
        <f>E80</f>
        <v>0</v>
      </c>
      <c r="F79" s="126">
        <f>F80</f>
        <v>0</v>
      </c>
      <c r="G79" s="124">
        <f t="shared" si="0"/>
        <v>0</v>
      </c>
    </row>
    <row r="80" spans="1:7" ht="27" customHeight="1" hidden="1">
      <c r="A80" s="99" t="s">
        <v>278</v>
      </c>
      <c r="B80" s="100">
        <v>200</v>
      </c>
      <c r="C80" s="144" t="s">
        <v>362</v>
      </c>
      <c r="D80" s="100"/>
      <c r="E80" s="126">
        <v>0</v>
      </c>
      <c r="F80" s="126">
        <v>0</v>
      </c>
      <c r="G80" s="124">
        <f t="shared" si="0"/>
        <v>0</v>
      </c>
    </row>
    <row r="81" spans="1:7" ht="37.5" customHeight="1">
      <c r="A81" s="99" t="s">
        <v>280</v>
      </c>
      <c r="B81" s="100">
        <v>200</v>
      </c>
      <c r="C81" s="144" t="s">
        <v>363</v>
      </c>
      <c r="D81" s="100"/>
      <c r="E81" s="126">
        <f>E82</f>
        <v>100000</v>
      </c>
      <c r="F81" s="126">
        <f>F82</f>
        <v>57907.08</v>
      </c>
      <c r="G81" s="124">
        <f t="shared" si="0"/>
        <v>42092.92</v>
      </c>
    </row>
    <row r="82" spans="1:7" ht="29.25" customHeight="1">
      <c r="A82" s="99" t="s">
        <v>278</v>
      </c>
      <c r="B82" s="100">
        <v>200</v>
      </c>
      <c r="C82" s="144" t="s">
        <v>364</v>
      </c>
      <c r="D82" s="100"/>
      <c r="E82" s="126">
        <v>100000</v>
      </c>
      <c r="F82" s="126">
        <v>57907.08</v>
      </c>
      <c r="G82" s="124">
        <f t="shared" si="0"/>
        <v>42092.92</v>
      </c>
    </row>
    <row r="83" spans="1:7" ht="25.5" customHeight="1">
      <c r="A83" s="99" t="s">
        <v>287</v>
      </c>
      <c r="B83" s="100">
        <v>200</v>
      </c>
      <c r="C83" s="144" t="s">
        <v>365</v>
      </c>
      <c r="D83" s="100"/>
      <c r="E83" s="126">
        <f>E86</f>
        <v>123000</v>
      </c>
      <c r="F83" s="126">
        <f>F86</f>
        <v>107579.59</v>
      </c>
      <c r="G83" s="124">
        <f t="shared" si="0"/>
        <v>15420.410000000003</v>
      </c>
    </row>
    <row r="84" spans="1:7" ht="25.5" customHeight="1">
      <c r="A84" s="99" t="s">
        <v>266</v>
      </c>
      <c r="B84" s="100">
        <v>200</v>
      </c>
      <c r="C84" s="144" t="s">
        <v>366</v>
      </c>
      <c r="D84" s="100"/>
      <c r="E84" s="126">
        <f>E86</f>
        <v>123000</v>
      </c>
      <c r="F84" s="126">
        <f>F86</f>
        <v>107579.59</v>
      </c>
      <c r="G84" s="124">
        <f t="shared" si="0"/>
        <v>15420.410000000003</v>
      </c>
    </row>
    <row r="85" spans="1:7" ht="28.5" customHeight="1">
      <c r="A85" s="99" t="s">
        <v>280</v>
      </c>
      <c r="B85" s="100">
        <v>200</v>
      </c>
      <c r="C85" s="144" t="s">
        <v>367</v>
      </c>
      <c r="D85" s="100"/>
      <c r="E85" s="126">
        <f>E86</f>
        <v>123000</v>
      </c>
      <c r="F85" s="126">
        <f>F86</f>
        <v>107579.59</v>
      </c>
      <c r="G85" s="124">
        <f t="shared" si="0"/>
        <v>15420.410000000003</v>
      </c>
    </row>
    <row r="86" spans="1:7" ht="25.5">
      <c r="A86" s="99" t="s">
        <v>278</v>
      </c>
      <c r="B86" s="100">
        <v>200</v>
      </c>
      <c r="C86" s="144" t="s">
        <v>368</v>
      </c>
      <c r="D86" s="100"/>
      <c r="E86" s="126">
        <v>123000</v>
      </c>
      <c r="F86" s="126">
        <v>107579.59</v>
      </c>
      <c r="G86" s="124">
        <f t="shared" si="0"/>
        <v>15420.410000000003</v>
      </c>
    </row>
    <row r="87" spans="1:7" ht="25.5">
      <c r="A87" s="120" t="s">
        <v>438</v>
      </c>
      <c r="B87" s="121"/>
      <c r="C87" s="143" t="s">
        <v>437</v>
      </c>
      <c r="D87" s="121"/>
      <c r="E87" s="125">
        <f>E91</f>
        <v>60000</v>
      </c>
      <c r="F87" s="125">
        <f>F91</f>
        <v>0</v>
      </c>
      <c r="G87" s="161">
        <f>E87-F87</f>
        <v>60000</v>
      </c>
    </row>
    <row r="88" spans="1:7" ht="25.5">
      <c r="A88" s="99" t="s">
        <v>435</v>
      </c>
      <c r="B88" s="100">
        <v>200</v>
      </c>
      <c r="C88" s="144" t="s">
        <v>436</v>
      </c>
      <c r="D88" s="100"/>
      <c r="E88" s="126">
        <f>E91</f>
        <v>60000</v>
      </c>
      <c r="F88" s="126">
        <f>F91</f>
        <v>0</v>
      </c>
      <c r="G88" s="124">
        <f>E88-F88</f>
        <v>60000</v>
      </c>
    </row>
    <row r="89" spans="1:7" ht="38.25">
      <c r="A89" s="99" t="s">
        <v>266</v>
      </c>
      <c r="B89" s="100">
        <v>200</v>
      </c>
      <c r="C89" s="144" t="s">
        <v>434</v>
      </c>
      <c r="D89" s="100"/>
      <c r="E89" s="126">
        <f>E91</f>
        <v>60000</v>
      </c>
      <c r="F89" s="126">
        <f>F91</f>
        <v>0</v>
      </c>
      <c r="G89" s="124">
        <f>E89-F89</f>
        <v>60000</v>
      </c>
    </row>
    <row r="90" spans="1:7" ht="38.25">
      <c r="A90" s="99" t="s">
        <v>280</v>
      </c>
      <c r="B90" s="100">
        <v>200</v>
      </c>
      <c r="C90" s="144" t="s">
        <v>433</v>
      </c>
      <c r="D90" s="100"/>
      <c r="E90" s="126">
        <f>E91</f>
        <v>60000</v>
      </c>
      <c r="F90" s="126">
        <f>F91</f>
        <v>0</v>
      </c>
      <c r="G90" s="124">
        <f>E90-F90</f>
        <v>60000</v>
      </c>
    </row>
    <row r="91" spans="1:7" ht="12.75">
      <c r="A91" s="99" t="s">
        <v>417</v>
      </c>
      <c r="B91" s="100">
        <v>200</v>
      </c>
      <c r="C91" s="144" t="s">
        <v>432</v>
      </c>
      <c r="D91" s="100"/>
      <c r="E91" s="126">
        <v>60000</v>
      </c>
      <c r="F91" s="126">
        <v>0</v>
      </c>
      <c r="G91" s="124">
        <f>E91-F91</f>
        <v>60000</v>
      </c>
    </row>
    <row r="92" spans="1:7" ht="25.5">
      <c r="A92" s="120" t="s">
        <v>288</v>
      </c>
      <c r="B92" s="121">
        <v>200</v>
      </c>
      <c r="C92" s="143" t="s">
        <v>369</v>
      </c>
      <c r="D92" s="121"/>
      <c r="E92" s="125">
        <f>E93</f>
        <v>10447183.76</v>
      </c>
      <c r="F92" s="125">
        <f>F93</f>
        <v>5523545.2299999995</v>
      </c>
      <c r="G92" s="161">
        <f aca="true" t="shared" si="2" ref="G92:G138">E92-F92</f>
        <v>4923638.53</v>
      </c>
    </row>
    <row r="93" spans="1:7" ht="25.5">
      <c r="A93" s="120" t="s">
        <v>288</v>
      </c>
      <c r="B93" s="121">
        <v>200</v>
      </c>
      <c r="C93" s="143" t="s">
        <v>370</v>
      </c>
      <c r="D93" s="121"/>
      <c r="E93" s="125">
        <f>E94+E110+E105</f>
        <v>10447183.76</v>
      </c>
      <c r="F93" s="125">
        <f>F94+F110+F105</f>
        <v>5523545.2299999995</v>
      </c>
      <c r="G93" s="161">
        <f t="shared" si="2"/>
        <v>4923638.53</v>
      </c>
    </row>
    <row r="94" spans="1:7" ht="17.25" customHeight="1">
      <c r="A94" s="156" t="s">
        <v>289</v>
      </c>
      <c r="B94" s="157">
        <v>200</v>
      </c>
      <c r="C94" s="158" t="s">
        <v>371</v>
      </c>
      <c r="D94" s="157"/>
      <c r="E94" s="159">
        <f>E95</f>
        <v>2000000</v>
      </c>
      <c r="F94" s="159">
        <f>F95</f>
        <v>1034977.3400000001</v>
      </c>
      <c r="G94" s="160">
        <f t="shared" si="2"/>
        <v>965022.6599999999</v>
      </c>
    </row>
    <row r="95" spans="1:7" ht="27.75" customHeight="1">
      <c r="A95" s="99" t="s">
        <v>266</v>
      </c>
      <c r="B95" s="100">
        <v>200</v>
      </c>
      <c r="C95" s="144" t="s">
        <v>372</v>
      </c>
      <c r="D95" s="100"/>
      <c r="E95" s="126">
        <f>E96+E100</f>
        <v>2000000</v>
      </c>
      <c r="F95" s="126">
        <f>F96+F100</f>
        <v>1034977.3400000001</v>
      </c>
      <c r="G95" s="124">
        <f t="shared" si="2"/>
        <v>965022.6599999999</v>
      </c>
    </row>
    <row r="96" spans="1:7" ht="0.75" customHeight="1" hidden="1">
      <c r="A96" s="99" t="s">
        <v>265</v>
      </c>
      <c r="B96" s="100">
        <v>200</v>
      </c>
      <c r="C96" s="144" t="s">
        <v>373</v>
      </c>
      <c r="D96" s="100"/>
      <c r="E96" s="126">
        <f>E97+E98+E99</f>
        <v>0</v>
      </c>
      <c r="F96" s="126">
        <f>F97+F98+F99</f>
        <v>0</v>
      </c>
      <c r="G96" s="124">
        <f t="shared" si="2"/>
        <v>0</v>
      </c>
    </row>
    <row r="97" spans="1:7" ht="15" customHeight="1" hidden="1">
      <c r="A97" s="99" t="s">
        <v>290</v>
      </c>
      <c r="B97" s="100">
        <v>200</v>
      </c>
      <c r="C97" s="144" t="s">
        <v>374</v>
      </c>
      <c r="D97" s="100"/>
      <c r="E97" s="126">
        <v>0</v>
      </c>
      <c r="F97" s="126">
        <v>0</v>
      </c>
      <c r="G97" s="124">
        <f t="shared" si="2"/>
        <v>0</v>
      </c>
    </row>
    <row r="98" spans="1:7" ht="27" customHeight="1" hidden="1">
      <c r="A98" s="99" t="s">
        <v>278</v>
      </c>
      <c r="B98" s="100">
        <v>200</v>
      </c>
      <c r="C98" s="144" t="s">
        <v>375</v>
      </c>
      <c r="D98" s="100"/>
      <c r="E98" s="126">
        <v>0</v>
      </c>
      <c r="F98" s="126">
        <v>0</v>
      </c>
      <c r="G98" s="124">
        <f t="shared" si="2"/>
        <v>0</v>
      </c>
    </row>
    <row r="99" spans="1:7" ht="30.75" customHeight="1" hidden="1">
      <c r="A99" s="99" t="s">
        <v>267</v>
      </c>
      <c r="B99" s="100">
        <v>200</v>
      </c>
      <c r="C99" s="144" t="s">
        <v>376</v>
      </c>
      <c r="D99" s="100"/>
      <c r="E99" s="126">
        <v>0</v>
      </c>
      <c r="F99" s="126">
        <v>0</v>
      </c>
      <c r="G99" s="124">
        <f t="shared" si="2"/>
        <v>0</v>
      </c>
    </row>
    <row r="100" spans="1:7" ht="40.5" customHeight="1">
      <c r="A100" s="99" t="s">
        <v>280</v>
      </c>
      <c r="B100" s="100">
        <v>200</v>
      </c>
      <c r="C100" s="147" t="s">
        <v>377</v>
      </c>
      <c r="D100" s="100"/>
      <c r="E100" s="126">
        <f>E101+E102+E104+E103</f>
        <v>2000000</v>
      </c>
      <c r="F100" s="126">
        <f>F101+F102+F104+F103</f>
        <v>1034977.3400000001</v>
      </c>
      <c r="G100" s="124">
        <f t="shared" si="2"/>
        <v>965022.6599999999</v>
      </c>
    </row>
    <row r="101" spans="1:7" ht="12.75">
      <c r="A101" s="99" t="s">
        <v>290</v>
      </c>
      <c r="B101" s="100">
        <v>200</v>
      </c>
      <c r="C101" s="144" t="s">
        <v>378</v>
      </c>
      <c r="D101" s="100"/>
      <c r="E101" s="126">
        <v>1200000</v>
      </c>
      <c r="F101" s="126">
        <v>655325.28</v>
      </c>
      <c r="G101" s="124">
        <f t="shared" si="2"/>
        <v>544674.72</v>
      </c>
    </row>
    <row r="102" spans="1:7" ht="25.5">
      <c r="A102" s="99" t="s">
        <v>278</v>
      </c>
      <c r="B102" s="100">
        <v>200</v>
      </c>
      <c r="C102" s="144" t="s">
        <v>379</v>
      </c>
      <c r="D102" s="100"/>
      <c r="E102" s="126">
        <v>250000</v>
      </c>
      <c r="F102" s="126">
        <v>0</v>
      </c>
      <c r="G102" s="124">
        <f t="shared" si="2"/>
        <v>250000</v>
      </c>
    </row>
    <row r="103" spans="1:7" ht="25.5">
      <c r="A103" s="99" t="s">
        <v>292</v>
      </c>
      <c r="B103" s="100">
        <v>200</v>
      </c>
      <c r="C103" s="144" t="s">
        <v>445</v>
      </c>
      <c r="D103" s="100"/>
      <c r="E103" s="126">
        <v>173030.01</v>
      </c>
      <c r="F103" s="126">
        <v>173030.01</v>
      </c>
      <c r="G103" s="124">
        <f t="shared" si="2"/>
        <v>0</v>
      </c>
    </row>
    <row r="104" spans="1:7" ht="29.25" customHeight="1">
      <c r="A104" s="99" t="s">
        <v>267</v>
      </c>
      <c r="B104" s="100">
        <v>200</v>
      </c>
      <c r="C104" s="144" t="s">
        <v>380</v>
      </c>
      <c r="D104" s="100"/>
      <c r="E104" s="126">
        <v>376969.99</v>
      </c>
      <c r="F104" s="126">
        <v>206622.05</v>
      </c>
      <c r="G104" s="124">
        <f t="shared" si="2"/>
        <v>170347.94</v>
      </c>
    </row>
    <row r="105" spans="1:7" ht="29.25" customHeight="1">
      <c r="A105" s="156" t="s">
        <v>442</v>
      </c>
      <c r="B105" s="157">
        <v>200</v>
      </c>
      <c r="C105" s="158" t="s">
        <v>443</v>
      </c>
      <c r="D105" s="157"/>
      <c r="E105" s="159">
        <f>E107</f>
        <v>3625075</v>
      </c>
      <c r="F105" s="159">
        <f>F106</f>
        <v>1296725.8499999999</v>
      </c>
      <c r="G105" s="160">
        <f>E105-F105</f>
        <v>2328349.1500000004</v>
      </c>
    </row>
    <row r="106" spans="1:7" ht="29.25" customHeight="1">
      <c r="A106" s="99" t="s">
        <v>266</v>
      </c>
      <c r="B106" s="100">
        <v>200</v>
      </c>
      <c r="C106" s="144" t="s">
        <v>441</v>
      </c>
      <c r="D106" s="100"/>
      <c r="E106" s="126">
        <f>E107</f>
        <v>3625075</v>
      </c>
      <c r="F106" s="126">
        <f>F107</f>
        <v>1296725.8499999999</v>
      </c>
      <c r="G106" s="124">
        <f>E106-F106</f>
        <v>2328349.1500000004</v>
      </c>
    </row>
    <row r="107" spans="1:7" ht="29.25" customHeight="1">
      <c r="A107" s="99" t="s">
        <v>280</v>
      </c>
      <c r="B107" s="100">
        <v>200</v>
      </c>
      <c r="C107" s="144" t="s">
        <v>440</v>
      </c>
      <c r="D107" s="100"/>
      <c r="E107" s="126">
        <f>E109+E108</f>
        <v>3625075</v>
      </c>
      <c r="F107" s="126">
        <f>F109+F108</f>
        <v>1296725.8499999999</v>
      </c>
      <c r="G107" s="124">
        <f>E107-F107</f>
        <v>2328349.1500000004</v>
      </c>
    </row>
    <row r="108" spans="1:7" ht="29.25" customHeight="1">
      <c r="A108" s="99" t="s">
        <v>290</v>
      </c>
      <c r="B108" s="100">
        <v>200</v>
      </c>
      <c r="C108" s="144" t="s">
        <v>463</v>
      </c>
      <c r="D108" s="100"/>
      <c r="E108" s="126">
        <v>100000</v>
      </c>
      <c r="F108" s="126">
        <v>41143.43</v>
      </c>
      <c r="G108" s="124">
        <f>E108-F108</f>
        <v>58856.57</v>
      </c>
    </row>
    <row r="109" spans="1:7" ht="29.25" customHeight="1">
      <c r="A109" s="99" t="s">
        <v>278</v>
      </c>
      <c r="B109" s="100">
        <v>200</v>
      </c>
      <c r="C109" s="144" t="s">
        <v>439</v>
      </c>
      <c r="D109" s="100"/>
      <c r="E109" s="126">
        <v>3525075</v>
      </c>
      <c r="F109" s="126">
        <v>1255582.42</v>
      </c>
      <c r="G109" s="124">
        <f>E109-F109</f>
        <v>2269492.58</v>
      </c>
    </row>
    <row r="110" spans="1:7" ht="18" customHeight="1">
      <c r="A110" s="156" t="s">
        <v>291</v>
      </c>
      <c r="B110" s="157">
        <v>200</v>
      </c>
      <c r="C110" s="158" t="s">
        <v>381</v>
      </c>
      <c r="D110" s="157"/>
      <c r="E110" s="159">
        <f>E111</f>
        <v>4822108.76</v>
      </c>
      <c r="F110" s="159">
        <f>F111</f>
        <v>3191842.04</v>
      </c>
      <c r="G110" s="160">
        <f t="shared" si="2"/>
        <v>1630266.7199999997</v>
      </c>
    </row>
    <row r="111" spans="1:7" ht="28.5" customHeight="1">
      <c r="A111" s="99" t="s">
        <v>266</v>
      </c>
      <c r="B111" s="100">
        <v>200</v>
      </c>
      <c r="C111" s="144" t="s">
        <v>382</v>
      </c>
      <c r="D111" s="100"/>
      <c r="E111" s="126">
        <f>E112+E115</f>
        <v>4822108.76</v>
      </c>
      <c r="F111" s="126">
        <f>F112+F115</f>
        <v>3191842.04</v>
      </c>
      <c r="G111" s="124">
        <f t="shared" si="2"/>
        <v>1630266.7199999997</v>
      </c>
    </row>
    <row r="112" spans="1:7" ht="38.25" hidden="1">
      <c r="A112" s="99" t="s">
        <v>265</v>
      </c>
      <c r="B112" s="100">
        <v>200</v>
      </c>
      <c r="C112" s="144" t="s">
        <v>383</v>
      </c>
      <c r="D112" s="100"/>
      <c r="E112" s="126">
        <f>E113+E114</f>
        <v>0</v>
      </c>
      <c r="F112" s="126">
        <f>F113+F114</f>
        <v>0</v>
      </c>
      <c r="G112" s="124">
        <f t="shared" si="2"/>
        <v>0</v>
      </c>
    </row>
    <row r="113" spans="1:7" ht="25.5" hidden="1">
      <c r="A113" s="99" t="s">
        <v>278</v>
      </c>
      <c r="B113" s="100">
        <v>200</v>
      </c>
      <c r="C113" s="144" t="s">
        <v>384</v>
      </c>
      <c r="D113" s="100"/>
      <c r="E113" s="126">
        <v>0</v>
      </c>
      <c r="F113" s="126">
        <v>0</v>
      </c>
      <c r="G113" s="124">
        <f t="shared" si="2"/>
        <v>0</v>
      </c>
    </row>
    <row r="114" spans="1:7" ht="16.5" customHeight="1" hidden="1">
      <c r="A114" s="99" t="s">
        <v>292</v>
      </c>
      <c r="B114" s="100">
        <v>200</v>
      </c>
      <c r="C114" s="144" t="s">
        <v>385</v>
      </c>
      <c r="D114" s="100"/>
      <c r="E114" s="126">
        <v>0</v>
      </c>
      <c r="F114" s="126">
        <v>0</v>
      </c>
      <c r="G114" s="124">
        <f t="shared" si="2"/>
        <v>0</v>
      </c>
    </row>
    <row r="115" spans="1:7" ht="38.25">
      <c r="A115" s="99" t="s">
        <v>280</v>
      </c>
      <c r="B115" s="100">
        <v>200</v>
      </c>
      <c r="C115" s="144" t="s">
        <v>386</v>
      </c>
      <c r="D115" s="100"/>
      <c r="E115" s="126">
        <f>E117+E119+E118+E116</f>
        <v>4822108.76</v>
      </c>
      <c r="F115" s="126">
        <f>F117+F119+F118+F116</f>
        <v>3191842.04</v>
      </c>
      <c r="G115" s="124">
        <f t="shared" si="2"/>
        <v>1630266.7199999997</v>
      </c>
    </row>
    <row r="116" spans="1:7" ht="12.75">
      <c r="A116" s="99" t="s">
        <v>290</v>
      </c>
      <c r="B116" s="100">
        <v>200</v>
      </c>
      <c r="C116" s="144" t="s">
        <v>444</v>
      </c>
      <c r="D116" s="100"/>
      <c r="E116" s="126">
        <v>9200</v>
      </c>
      <c r="F116" s="126">
        <v>0</v>
      </c>
      <c r="G116" s="124">
        <f>E116-F116</f>
        <v>9200</v>
      </c>
    </row>
    <row r="117" spans="1:7" ht="25.5">
      <c r="A117" s="99" t="s">
        <v>278</v>
      </c>
      <c r="B117" s="100">
        <v>200</v>
      </c>
      <c r="C117" s="144" t="s">
        <v>387</v>
      </c>
      <c r="D117" s="100"/>
      <c r="E117" s="126">
        <v>3547407.15</v>
      </c>
      <c r="F117" s="126">
        <v>1948107.51</v>
      </c>
      <c r="G117" s="124">
        <f t="shared" si="2"/>
        <v>1599299.64</v>
      </c>
    </row>
    <row r="118" spans="1:7" ht="12.75">
      <c r="A118" s="99" t="s">
        <v>417</v>
      </c>
      <c r="B118" s="100">
        <v>200</v>
      </c>
      <c r="C118" s="144" t="s">
        <v>418</v>
      </c>
      <c r="D118" s="100"/>
      <c r="E118" s="126">
        <v>514755</v>
      </c>
      <c r="F118" s="126">
        <v>493697.68</v>
      </c>
      <c r="G118" s="124">
        <f>E118-F118</f>
        <v>21057.320000000007</v>
      </c>
    </row>
    <row r="119" spans="1:7" ht="18" customHeight="1">
      <c r="A119" s="99" t="s">
        <v>292</v>
      </c>
      <c r="B119" s="100">
        <v>200</v>
      </c>
      <c r="C119" s="144" t="s">
        <v>388</v>
      </c>
      <c r="D119" s="100"/>
      <c r="E119" s="126">
        <v>750746.61</v>
      </c>
      <c r="F119" s="126">
        <v>750036.85</v>
      </c>
      <c r="G119" s="124">
        <f t="shared" si="2"/>
        <v>709.7600000000093</v>
      </c>
    </row>
    <row r="120" spans="1:7" ht="17.25" customHeight="1">
      <c r="A120" s="120" t="s">
        <v>293</v>
      </c>
      <c r="B120" s="121">
        <v>200</v>
      </c>
      <c r="C120" s="143" t="s">
        <v>389</v>
      </c>
      <c r="D120" s="121"/>
      <c r="E120" s="125">
        <f>E123</f>
        <v>4980420</v>
      </c>
      <c r="F120" s="125">
        <f>F123</f>
        <v>3312065</v>
      </c>
      <c r="G120" s="124">
        <f t="shared" si="2"/>
        <v>1668355</v>
      </c>
    </row>
    <row r="121" spans="1:7" ht="12.75">
      <c r="A121" s="99" t="s">
        <v>294</v>
      </c>
      <c r="B121" s="100">
        <v>200</v>
      </c>
      <c r="C121" s="144" t="s">
        <v>390</v>
      </c>
      <c r="D121" s="100"/>
      <c r="E121" s="126">
        <f>E123</f>
        <v>4980420</v>
      </c>
      <c r="F121" s="126">
        <f>F123</f>
        <v>3312065</v>
      </c>
      <c r="G121" s="124">
        <f t="shared" si="2"/>
        <v>1668355</v>
      </c>
    </row>
    <row r="122" spans="1:7" ht="12.75">
      <c r="A122" s="99" t="s">
        <v>255</v>
      </c>
      <c r="B122" s="100">
        <v>200</v>
      </c>
      <c r="C122" s="144" t="s">
        <v>391</v>
      </c>
      <c r="D122" s="100"/>
      <c r="E122" s="126">
        <f>E123</f>
        <v>4980420</v>
      </c>
      <c r="F122" s="126">
        <f>F123</f>
        <v>3312065</v>
      </c>
      <c r="G122" s="124">
        <f t="shared" si="2"/>
        <v>1668355</v>
      </c>
    </row>
    <row r="123" spans="1:7" ht="78.75" customHeight="1">
      <c r="A123" s="99" t="s">
        <v>256</v>
      </c>
      <c r="B123" s="100">
        <v>200</v>
      </c>
      <c r="C123" s="144" t="s">
        <v>392</v>
      </c>
      <c r="D123" s="100"/>
      <c r="E123" s="126">
        <f>E127+E131</f>
        <v>4980420</v>
      </c>
      <c r="F123" s="126">
        <f>F127+F131</f>
        <v>3312065</v>
      </c>
      <c r="G123" s="124">
        <f t="shared" si="2"/>
        <v>1668355</v>
      </c>
    </row>
    <row r="124" spans="1:7" ht="69" customHeight="1">
      <c r="A124" s="99" t="s">
        <v>295</v>
      </c>
      <c r="B124" s="100">
        <v>200</v>
      </c>
      <c r="C124" s="144" t="s">
        <v>393</v>
      </c>
      <c r="D124" s="100"/>
      <c r="E124" s="126">
        <f>E127</f>
        <v>4932720</v>
      </c>
      <c r="F124" s="126">
        <f>F127</f>
        <v>3288480</v>
      </c>
      <c r="G124" s="124">
        <f t="shared" si="2"/>
        <v>1644240</v>
      </c>
    </row>
    <row r="125" spans="1:7" ht="12.75">
      <c r="A125" s="99" t="s">
        <v>255</v>
      </c>
      <c r="B125" s="100">
        <v>200</v>
      </c>
      <c r="C125" s="144" t="s">
        <v>394</v>
      </c>
      <c r="D125" s="100"/>
      <c r="E125" s="126">
        <f>E127</f>
        <v>4932720</v>
      </c>
      <c r="F125" s="126">
        <f>F127</f>
        <v>3288480</v>
      </c>
      <c r="G125" s="124">
        <f t="shared" si="2"/>
        <v>1644240</v>
      </c>
    </row>
    <row r="126" spans="1:7" ht="15.75" customHeight="1">
      <c r="A126" s="99" t="s">
        <v>161</v>
      </c>
      <c r="B126" s="100">
        <v>200</v>
      </c>
      <c r="C126" s="144" t="s">
        <v>395</v>
      </c>
      <c r="D126" s="100"/>
      <c r="E126" s="126">
        <f>E127</f>
        <v>4932720</v>
      </c>
      <c r="F126" s="126">
        <f>F127</f>
        <v>3288480</v>
      </c>
      <c r="G126" s="124">
        <f t="shared" si="2"/>
        <v>1644240</v>
      </c>
    </row>
    <row r="127" spans="1:7" ht="42.75" customHeight="1">
      <c r="A127" s="99" t="s">
        <v>258</v>
      </c>
      <c r="B127" s="100">
        <v>200</v>
      </c>
      <c r="C127" s="144" t="s">
        <v>396</v>
      </c>
      <c r="D127" s="100"/>
      <c r="E127" s="126">
        <v>4932720</v>
      </c>
      <c r="F127" s="126">
        <v>3288480</v>
      </c>
      <c r="G127" s="124">
        <f t="shared" si="2"/>
        <v>1644240</v>
      </c>
    </row>
    <row r="128" spans="1:7" ht="89.25">
      <c r="A128" s="99" t="s">
        <v>296</v>
      </c>
      <c r="B128" s="100">
        <v>200</v>
      </c>
      <c r="C128" s="144" t="s">
        <v>397</v>
      </c>
      <c r="D128" s="100"/>
      <c r="E128" s="126">
        <f>E131</f>
        <v>47700</v>
      </c>
      <c r="F128" s="126">
        <f>F131</f>
        <v>23585</v>
      </c>
      <c r="G128" s="124">
        <f t="shared" si="2"/>
        <v>24115</v>
      </c>
    </row>
    <row r="129" spans="1:7" ht="12.75">
      <c r="A129" s="99" t="s">
        <v>255</v>
      </c>
      <c r="B129" s="100">
        <v>200</v>
      </c>
      <c r="C129" s="144" t="s">
        <v>398</v>
      </c>
      <c r="D129" s="100"/>
      <c r="E129" s="126">
        <f>E131</f>
        <v>47700</v>
      </c>
      <c r="F129" s="126">
        <f>F131</f>
        <v>23585</v>
      </c>
      <c r="G129" s="124">
        <f t="shared" si="2"/>
        <v>24115</v>
      </c>
    </row>
    <row r="130" spans="1:7" ht="12.75">
      <c r="A130" s="99" t="s">
        <v>161</v>
      </c>
      <c r="B130" s="100">
        <v>200</v>
      </c>
      <c r="C130" s="144" t="s">
        <v>399</v>
      </c>
      <c r="D130" s="100"/>
      <c r="E130" s="126">
        <f>E131</f>
        <v>47700</v>
      </c>
      <c r="F130" s="126">
        <f>F131</f>
        <v>23585</v>
      </c>
      <c r="G130" s="124">
        <f t="shared" si="2"/>
        <v>24115</v>
      </c>
    </row>
    <row r="131" spans="1:7" ht="38.25">
      <c r="A131" s="99" t="s">
        <v>258</v>
      </c>
      <c r="B131" s="100">
        <v>200</v>
      </c>
      <c r="C131" s="144" t="s">
        <v>400</v>
      </c>
      <c r="D131" s="100"/>
      <c r="E131" s="126">
        <v>47700</v>
      </c>
      <c r="F131" s="126">
        <v>23585</v>
      </c>
      <c r="G131" s="124">
        <f t="shared" si="2"/>
        <v>24115</v>
      </c>
    </row>
    <row r="132" spans="1:7" ht="20.25" customHeight="1">
      <c r="A132" s="120" t="s">
        <v>297</v>
      </c>
      <c r="B132" s="121">
        <v>200</v>
      </c>
      <c r="C132" s="143" t="s">
        <v>401</v>
      </c>
      <c r="D132" s="121"/>
      <c r="E132" s="125">
        <f>E138</f>
        <v>140000</v>
      </c>
      <c r="F132" s="125">
        <f>F138</f>
        <v>91107.28</v>
      </c>
      <c r="G132" s="124">
        <f t="shared" si="2"/>
        <v>48892.72</v>
      </c>
    </row>
    <row r="133" spans="1:7" ht="12.75">
      <c r="A133" s="99" t="s">
        <v>298</v>
      </c>
      <c r="B133" s="100">
        <v>200</v>
      </c>
      <c r="C133" s="144" t="s">
        <v>402</v>
      </c>
      <c r="D133" s="100"/>
      <c r="E133" s="126">
        <f>E138</f>
        <v>140000</v>
      </c>
      <c r="F133" s="126">
        <f>F138</f>
        <v>91107.28</v>
      </c>
      <c r="G133" s="124">
        <f t="shared" si="2"/>
        <v>48892.72</v>
      </c>
    </row>
    <row r="134" spans="1:7" ht="25.5">
      <c r="A134" s="99" t="s">
        <v>299</v>
      </c>
      <c r="B134" s="100">
        <v>200</v>
      </c>
      <c r="C134" s="144" t="s">
        <v>403</v>
      </c>
      <c r="D134" s="100"/>
      <c r="E134" s="126">
        <f>E138</f>
        <v>140000</v>
      </c>
      <c r="F134" s="126">
        <f>F138</f>
        <v>91107.28</v>
      </c>
      <c r="G134" s="124">
        <f t="shared" si="2"/>
        <v>48892.72</v>
      </c>
    </row>
    <row r="135" spans="1:7" ht="25.5">
      <c r="A135" s="99" t="s">
        <v>300</v>
      </c>
      <c r="B135" s="100">
        <v>200</v>
      </c>
      <c r="C135" s="144" t="s">
        <v>404</v>
      </c>
      <c r="D135" s="100"/>
      <c r="E135" s="126">
        <f>E138</f>
        <v>140000</v>
      </c>
      <c r="F135" s="126">
        <f>F138</f>
        <v>91107.28</v>
      </c>
      <c r="G135" s="124">
        <f t="shared" si="2"/>
        <v>48892.72</v>
      </c>
    </row>
    <row r="136" spans="1:7" ht="25.5">
      <c r="A136" s="99" t="s">
        <v>301</v>
      </c>
      <c r="B136" s="100">
        <v>200</v>
      </c>
      <c r="C136" s="144" t="s">
        <v>405</v>
      </c>
      <c r="D136" s="100"/>
      <c r="E136" s="126">
        <f>E138</f>
        <v>140000</v>
      </c>
      <c r="F136" s="126">
        <f>F138</f>
        <v>91107.28</v>
      </c>
      <c r="G136" s="124">
        <f t="shared" si="2"/>
        <v>48892.72</v>
      </c>
    </row>
    <row r="137" spans="1:7" ht="25.5">
      <c r="A137" s="99" t="s">
        <v>302</v>
      </c>
      <c r="B137" s="100">
        <v>200</v>
      </c>
      <c r="C137" s="144" t="s">
        <v>406</v>
      </c>
      <c r="D137" s="100"/>
      <c r="E137" s="126">
        <f>E138</f>
        <v>140000</v>
      </c>
      <c r="F137" s="126">
        <f>F138</f>
        <v>91107.28</v>
      </c>
      <c r="G137" s="124">
        <f t="shared" si="2"/>
        <v>48892.72</v>
      </c>
    </row>
    <row r="138" spans="1:7" ht="45.75" customHeight="1">
      <c r="A138" s="99" t="s">
        <v>303</v>
      </c>
      <c r="B138" s="100">
        <v>200</v>
      </c>
      <c r="C138" s="144" t="s">
        <v>407</v>
      </c>
      <c r="D138" s="100"/>
      <c r="E138" s="126">
        <v>140000</v>
      </c>
      <c r="F138" s="126">
        <v>91107.28</v>
      </c>
      <c r="G138" s="124">
        <f t="shared" si="2"/>
        <v>48892.72</v>
      </c>
    </row>
    <row r="139" spans="1:7" ht="25.5">
      <c r="A139" s="102" t="s">
        <v>408</v>
      </c>
      <c r="B139" s="100">
        <v>450</v>
      </c>
      <c r="C139" s="144" t="s">
        <v>249</v>
      </c>
      <c r="D139" s="100"/>
      <c r="E139" s="103">
        <f>Доходы!D21-расходы!E7</f>
        <v>-11681623.079999998</v>
      </c>
      <c r="F139" s="103">
        <f>Доходы!E21-расходы!F7</f>
        <v>-5455707.510000002</v>
      </c>
      <c r="G139" s="154">
        <v>5455707.51</v>
      </c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79"/>
      <c r="B1" s="179"/>
      <c r="C1" s="179"/>
      <c r="D1" s="179"/>
      <c r="E1" s="179"/>
      <c r="F1" s="179"/>
    </row>
    <row r="2" spans="1:6" ht="12.75">
      <c r="A2" s="13"/>
      <c r="B2" s="18"/>
      <c r="C2" s="38"/>
      <c r="D2" s="39"/>
      <c r="E2" s="40"/>
      <c r="F2" s="41" t="s">
        <v>64</v>
      </c>
    </row>
    <row r="3" spans="1:6" ht="15">
      <c r="A3" s="42" t="s">
        <v>112</v>
      </c>
      <c r="C3" s="43"/>
      <c r="D3" s="44"/>
      <c r="E3" s="45"/>
      <c r="F3" s="46"/>
    </row>
    <row r="4" spans="1:6" ht="12.75">
      <c r="A4" s="16"/>
      <c r="B4" s="47"/>
      <c r="C4" s="48"/>
      <c r="D4" s="49"/>
      <c r="E4" s="49"/>
      <c r="F4" s="48"/>
    </row>
    <row r="5" spans="1:6" ht="12.75">
      <c r="A5" s="180" t="s">
        <v>46</v>
      </c>
      <c r="B5" s="183" t="s">
        <v>67</v>
      </c>
      <c r="C5" s="186" t="s">
        <v>77</v>
      </c>
      <c r="D5" s="189" t="s">
        <v>68</v>
      </c>
      <c r="E5" s="192" t="s">
        <v>56</v>
      </c>
      <c r="F5" s="195" t="s">
        <v>66</v>
      </c>
    </row>
    <row r="6" spans="1:6" ht="12.75">
      <c r="A6" s="181"/>
      <c r="B6" s="184"/>
      <c r="C6" s="187"/>
      <c r="D6" s="190"/>
      <c r="E6" s="193"/>
      <c r="F6" s="196"/>
    </row>
    <row r="7" spans="1:6" ht="12.75">
      <c r="A7" s="181"/>
      <c r="B7" s="184"/>
      <c r="C7" s="187"/>
      <c r="D7" s="190"/>
      <c r="E7" s="193"/>
      <c r="F7" s="197"/>
    </row>
    <row r="8" spans="1:6" ht="12.75">
      <c r="A8" s="181"/>
      <c r="B8" s="184"/>
      <c r="C8" s="187"/>
      <c r="D8" s="190"/>
      <c r="E8" s="193"/>
      <c r="F8" s="197"/>
    </row>
    <row r="9" spans="1:6" ht="12.75">
      <c r="A9" s="182"/>
      <c r="B9" s="185"/>
      <c r="C9" s="188"/>
      <c r="D9" s="191"/>
      <c r="E9" s="194"/>
      <c r="F9" s="198"/>
    </row>
    <row r="10" spans="1:6" ht="13.5" thickBot="1">
      <c r="A10" s="25">
        <v>1</v>
      </c>
      <c r="B10" s="4">
        <v>2</v>
      </c>
      <c r="C10" s="35">
        <v>3</v>
      </c>
      <c r="D10" s="36" t="s">
        <v>42</v>
      </c>
      <c r="E10" s="36" t="s">
        <v>43</v>
      </c>
      <c r="F10" s="36" t="s">
        <v>47</v>
      </c>
    </row>
    <row r="11" spans="1:6" ht="21.75" customHeight="1">
      <c r="A11" s="56" t="s">
        <v>81</v>
      </c>
      <c r="B11" s="57">
        <v>500</v>
      </c>
      <c r="C11" s="68" t="s">
        <v>221</v>
      </c>
      <c r="D11" s="63">
        <v>11681623.08</v>
      </c>
      <c r="E11" s="58">
        <f>расходы!G139</f>
        <v>5455707.51</v>
      </c>
      <c r="F11" s="58">
        <f>расходы!F139</f>
        <v>-5455707.510000002</v>
      </c>
    </row>
    <row r="12" spans="1:6" ht="24.75" customHeight="1">
      <c r="A12" s="56" t="s">
        <v>113</v>
      </c>
      <c r="B12" s="76">
        <v>700</v>
      </c>
      <c r="C12" s="70" t="s">
        <v>222</v>
      </c>
      <c r="D12" s="63">
        <f>D11</f>
        <v>11681623.08</v>
      </c>
      <c r="E12" s="63">
        <f>E11</f>
        <v>5455707.51</v>
      </c>
      <c r="F12" s="63">
        <f>F11</f>
        <v>-5455707.510000002</v>
      </c>
    </row>
    <row r="13" spans="1:6" ht="24.75" customHeight="1">
      <c r="A13" s="78" t="s">
        <v>114</v>
      </c>
      <c r="B13" s="76">
        <v>700</v>
      </c>
      <c r="C13" s="70" t="s">
        <v>223</v>
      </c>
      <c r="D13" s="77">
        <v>-22825990</v>
      </c>
      <c r="E13" s="77">
        <v>-19135912.11</v>
      </c>
      <c r="F13" s="58">
        <f>E13-D13</f>
        <v>3690077.8900000006</v>
      </c>
    </row>
    <row r="14" spans="1:6" ht="24.75" customHeight="1">
      <c r="A14" s="78" t="s">
        <v>115</v>
      </c>
      <c r="B14" s="76">
        <v>700</v>
      </c>
      <c r="C14" s="70" t="s">
        <v>224</v>
      </c>
      <c r="D14" s="77">
        <v>34507613.08</v>
      </c>
      <c r="E14" s="77">
        <v>24591619.62</v>
      </c>
      <c r="F14" s="58">
        <f>D14-E14</f>
        <v>9915993.459999997</v>
      </c>
    </row>
    <row r="15" spans="1:6" ht="24" customHeight="1">
      <c r="A15" s="78" t="s">
        <v>116</v>
      </c>
      <c r="B15" s="76">
        <v>710</v>
      </c>
      <c r="C15" s="70" t="s">
        <v>225</v>
      </c>
      <c r="D15" s="77">
        <f>D13</f>
        <v>-22825990</v>
      </c>
      <c r="E15" s="77">
        <f>E13</f>
        <v>-19135912.11</v>
      </c>
      <c r="F15" s="58">
        <f>E15-D15</f>
        <v>3690077.8900000006</v>
      </c>
    </row>
    <row r="16" spans="1:6" ht="23.25" customHeight="1">
      <c r="A16" s="78" t="s">
        <v>117</v>
      </c>
      <c r="B16" s="76">
        <v>710</v>
      </c>
      <c r="C16" s="70" t="s">
        <v>226</v>
      </c>
      <c r="D16" s="77">
        <f>D13</f>
        <v>-22825990</v>
      </c>
      <c r="E16" s="77">
        <f>E13</f>
        <v>-19135912.11</v>
      </c>
      <c r="F16" s="58">
        <f>E16-D16</f>
        <v>3690077.8900000006</v>
      </c>
    </row>
    <row r="17" spans="1:6" ht="32.25" customHeight="1">
      <c r="A17" s="78" t="s">
        <v>118</v>
      </c>
      <c r="B17" s="76">
        <v>710</v>
      </c>
      <c r="C17" s="70" t="s">
        <v>227</v>
      </c>
      <c r="D17" s="77">
        <f>D13</f>
        <v>-22825990</v>
      </c>
      <c r="E17" s="77">
        <f>E13</f>
        <v>-19135912.11</v>
      </c>
      <c r="F17" s="58">
        <f>E17-D17</f>
        <v>3690077.8900000006</v>
      </c>
    </row>
    <row r="18" spans="1:6" ht="20.25" customHeight="1">
      <c r="A18" s="78" t="s">
        <v>119</v>
      </c>
      <c r="B18" s="76">
        <v>720</v>
      </c>
      <c r="C18" s="70" t="s">
        <v>228</v>
      </c>
      <c r="D18" s="77">
        <f>D14</f>
        <v>34507613.08</v>
      </c>
      <c r="E18" s="77">
        <f>E14</f>
        <v>24591619.62</v>
      </c>
      <c r="F18" s="82">
        <f>D18-E18</f>
        <v>9915993.459999997</v>
      </c>
    </row>
    <row r="19" spans="1:6" ht="24.75" customHeight="1">
      <c r="A19" s="78" t="s">
        <v>120</v>
      </c>
      <c r="B19" s="76">
        <v>720</v>
      </c>
      <c r="C19" s="70" t="s">
        <v>229</v>
      </c>
      <c r="D19" s="77">
        <f>D14</f>
        <v>34507613.08</v>
      </c>
      <c r="E19" s="77">
        <f>E14</f>
        <v>24591619.62</v>
      </c>
      <c r="F19" s="82">
        <f>D19-E19</f>
        <v>9915993.459999997</v>
      </c>
    </row>
    <row r="20" spans="1:6" ht="37.5" customHeight="1">
      <c r="A20" s="78" t="s">
        <v>121</v>
      </c>
      <c r="B20" s="69" t="s">
        <v>92</v>
      </c>
      <c r="C20" s="70" t="s">
        <v>230</v>
      </c>
      <c r="D20" s="77">
        <f>D14</f>
        <v>34507613.08</v>
      </c>
      <c r="E20" s="77">
        <f>E14</f>
        <v>24591619.62</v>
      </c>
      <c r="F20" s="82">
        <f>D20-E20</f>
        <v>9915993.459999997</v>
      </c>
    </row>
    <row r="21" spans="1:6" ht="12.75">
      <c r="A21" s="20"/>
      <c r="B21" s="20"/>
      <c r="C21" s="20"/>
      <c r="D21" s="33"/>
      <c r="E21" s="33"/>
      <c r="F21" s="33"/>
    </row>
    <row r="22" spans="1:6" ht="24.75" customHeight="1">
      <c r="A22" s="178" t="s">
        <v>82</v>
      </c>
      <c r="B22" s="178"/>
      <c r="C22" s="59" t="s">
        <v>412</v>
      </c>
      <c r="D22" s="33"/>
      <c r="E22" s="33"/>
      <c r="F22" s="33"/>
    </row>
    <row r="23" spans="1:6" ht="12.75">
      <c r="A23" s="51" t="s">
        <v>83</v>
      </c>
      <c r="B23" s="52"/>
      <c r="C23" s="51" t="s">
        <v>69</v>
      </c>
      <c r="D23" s="31"/>
      <c r="E23" s="27"/>
      <c r="F23" s="28"/>
    </row>
    <row r="24" spans="1:6" ht="12.75">
      <c r="A24" s="1"/>
      <c r="B24" s="1"/>
      <c r="C24" s="1"/>
      <c r="D24" s="31"/>
      <c r="E24" s="27"/>
      <c r="F24" s="28"/>
    </row>
    <row r="25" spans="1:6" ht="12.75">
      <c r="A25" s="1"/>
      <c r="B25" s="1"/>
      <c r="C25" s="1"/>
      <c r="D25" s="31"/>
      <c r="E25" s="27"/>
      <c r="F25" s="28"/>
    </row>
    <row r="26" spans="1:6" ht="12.75">
      <c r="A26" s="18" t="s">
        <v>52</v>
      </c>
      <c r="B26" s="14"/>
      <c r="C26" s="14"/>
      <c r="D26" s="31"/>
      <c r="E26" s="27"/>
      <c r="F26" s="28"/>
    </row>
    <row r="27" spans="1:6" ht="12.75">
      <c r="A27" s="3" t="s">
        <v>84</v>
      </c>
      <c r="B27" s="3"/>
      <c r="C27" s="3" t="s">
        <v>70</v>
      </c>
      <c r="D27" s="31"/>
      <c r="E27" s="27"/>
      <c r="F27" s="28"/>
    </row>
    <row r="28" spans="1:6" ht="12.75">
      <c r="A28" s="51" t="s">
        <v>83</v>
      </c>
      <c r="B28" s="13"/>
      <c r="C28" s="51" t="s">
        <v>69</v>
      </c>
      <c r="D28" s="31"/>
      <c r="E28" s="27"/>
      <c r="F28" s="28"/>
    </row>
    <row r="29" spans="1:6" ht="12.75">
      <c r="A29" s="3"/>
      <c r="B29" s="3"/>
      <c r="C29" s="3"/>
      <c r="D29" s="31"/>
      <c r="E29" s="27"/>
      <c r="F29" s="28"/>
    </row>
    <row r="30" spans="1:6" ht="12.75">
      <c r="A30" s="6" t="s">
        <v>216</v>
      </c>
      <c r="B30" s="6"/>
      <c r="C30" s="53" t="s">
        <v>122</v>
      </c>
      <c r="D30" s="31"/>
      <c r="E30" s="27"/>
      <c r="F30" s="28"/>
    </row>
    <row r="31" spans="1:6" ht="12.75">
      <c r="A31" s="51" t="s">
        <v>83</v>
      </c>
      <c r="B31" s="13"/>
      <c r="C31" s="51" t="s">
        <v>69</v>
      </c>
      <c r="D31" s="31"/>
      <c r="E31" s="27"/>
      <c r="F31" s="28"/>
    </row>
    <row r="32" spans="1:6" ht="12.75">
      <c r="A32" s="6"/>
      <c r="B32" s="6"/>
      <c r="C32" s="13"/>
      <c r="D32" s="31"/>
      <c r="E32" s="27"/>
      <c r="F32" s="28"/>
    </row>
    <row r="33" spans="1:6" ht="12.75">
      <c r="A33" s="6"/>
      <c r="B33" s="1"/>
      <c r="C33" s="1"/>
      <c r="D33" s="33"/>
      <c r="E33" s="33"/>
      <c r="F33" s="33"/>
    </row>
    <row r="34" spans="1:6" ht="12.75">
      <c r="A34" s="29"/>
      <c r="B34" s="29"/>
      <c r="C34" s="30"/>
      <c r="D34" s="31"/>
      <c r="E34" s="27"/>
      <c r="F34" s="2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2015-09-01T11:43:17Z</cp:lastPrinted>
  <dcterms:created xsi:type="dcterms:W3CDTF">1999-06-18T11:49:53Z</dcterms:created>
  <dcterms:modified xsi:type="dcterms:W3CDTF">2015-10-02T07:13:14Z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